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8710000_企業局交通部\02 経理T\17 経営比較分析表\R2年度\210112_【210129〆】公営企業に係る経営比較分析表（令和元年度決算）の分析等について\②回答\"/>
    </mc:Choice>
  </mc:AlternateContent>
  <workbookProtection workbookAlgorithmName="SHA-512" workbookHashValue="pCuRJM3w+tfc+9iWvYTa0MikQ/xmnbmQ/+djr8YMa8k3vIIAZCjSq0j/fZq8tWV0OLs8CUUr/P8YLYq/FDtLoA==" workbookSaltValue="2vvo+x/bTBg2ejqzMx323A==" workbookSpinCount="100000" lockStructure="1"/>
  <bookViews>
    <workbookView xWindow="0" yWindow="0" windowWidth="15360" windowHeight="7635"/>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DA16" i="5"/>
  <c r="EY10" i="5"/>
  <c r="BK10" i="5"/>
  <c r="EY16" i="5"/>
  <c r="DK16" i="5"/>
  <c r="AZ16" i="5"/>
  <c r="FI10" i="5"/>
  <c r="DU10" i="5"/>
  <c r="BV10" i="5"/>
  <c r="EO16" i="5"/>
  <c r="DK10" i="5"/>
  <c r="CG17" i="5"/>
  <c r="AO17" i="5"/>
  <c r="EE16" i="5"/>
  <c r="BV16" i="5"/>
  <c r="EO10" i="5"/>
  <c r="DA10" i="5"/>
  <c r="AZ10" i="5"/>
  <c r="BK7" i="4"/>
  <c r="CE10" i="5"/>
  <c r="DS16" i="5"/>
  <c r="J10" i="5"/>
  <c r="BT10" i="5"/>
  <c r="DS10" i="5"/>
  <c r="FG10" i="5"/>
  <c r="AX16" i="5"/>
  <c r="DI16" i="5"/>
  <c r="EW16" i="5"/>
  <c r="AM11" i="5"/>
  <c r="BI16" i="5"/>
  <c r="BA7" i="4"/>
  <c r="L10" i="5"/>
  <c r="AX10" i="5"/>
  <c r="CY10" i="5"/>
  <c r="EM10" i="5"/>
  <c r="BT16" i="5"/>
  <c r="EC16" i="5"/>
  <c r="AM17" i="5"/>
  <c r="CE17" i="5"/>
  <c r="EC10" i="5"/>
  <c r="FG16" i="5"/>
  <c r="I10" i="5"/>
  <c r="BI10" i="5"/>
  <c r="DI10" i="5"/>
  <c r="EW10" i="5"/>
  <c r="CY16" i="5"/>
  <c r="FE16" i="5" l="1"/>
  <c r="DQ16" i="5"/>
  <c r="BG16" i="5"/>
  <c r="AK11" i="5"/>
  <c r="EA10" i="5"/>
  <c r="CC10" i="5"/>
  <c r="EK16" i="5"/>
  <c r="DG10" i="5"/>
  <c r="EU16" i="5"/>
  <c r="DG16" i="5"/>
  <c r="AV16" i="5"/>
  <c r="FE10" i="5"/>
  <c r="DQ10" i="5"/>
  <c r="BR10" i="5"/>
  <c r="CC17" i="5"/>
  <c r="AK17" i="5"/>
  <c r="EA16" i="5"/>
  <c r="BR16" i="5"/>
  <c r="EK10" i="5"/>
  <c r="CW10" i="5"/>
  <c r="AV10" i="5"/>
  <c r="AQ7" i="4"/>
  <c r="CW16" i="5"/>
  <c r="EU10" i="5"/>
  <c r="BG10" i="5"/>
  <c r="EV16" i="5"/>
  <c r="DH16" i="5"/>
  <c r="AW16" i="5"/>
  <c r="FF10" i="5"/>
  <c r="DR10" i="5"/>
  <c r="BS10" i="5"/>
  <c r="CD17" i="5"/>
  <c r="EB16" i="5"/>
  <c r="BS16" i="5"/>
  <c r="CX10" i="5"/>
  <c r="EL16" i="5"/>
  <c r="CX16" i="5"/>
  <c r="EV10" i="5"/>
  <c r="DH10" i="5"/>
  <c r="BH10" i="5"/>
  <c r="EL10" i="5"/>
  <c r="AW10" i="5"/>
  <c r="AV7" i="4"/>
  <c r="FF16" i="5"/>
  <c r="DR16" i="5"/>
  <c r="BH16" i="5"/>
  <c r="AL11" i="5"/>
  <c r="EB10" i="5"/>
  <c r="CD10" i="5"/>
  <c r="AL17" i="5"/>
  <c r="CF17" i="5"/>
  <c r="AN17" i="5"/>
  <c r="ED16" i="5"/>
  <c r="BU16" i="5"/>
  <c r="EN10" i="5"/>
  <c r="CZ10" i="5"/>
  <c r="AY10" i="5"/>
  <c r="BF7" i="4"/>
  <c r="FH16" i="5"/>
  <c r="DT16" i="5"/>
  <c r="BJ16" i="5"/>
  <c r="AN11" i="5"/>
  <c r="ED10" i="5"/>
  <c r="CF10" i="5"/>
  <c r="DJ16" i="5"/>
  <c r="BU10" i="5"/>
  <c r="EN16" i="5"/>
  <c r="CZ16" i="5"/>
  <c r="EX10" i="5"/>
  <c r="DJ10" i="5"/>
  <c r="BJ10" i="5"/>
  <c r="EX16" i="5"/>
  <c r="AY16" i="5"/>
  <c r="FH10" i="5"/>
  <c r="DT10" i="5"/>
</calcChain>
</file>

<file path=xl/sharedStrings.xml><?xml version="1.0" encoding="utf-8"?>
<sst xmlns="http://schemas.openxmlformats.org/spreadsheetml/2006/main" count="315" uniqueCount="123">
  <si>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</si>
  <si>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</si>
  <si>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</si>
  <si>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</si>
  <si>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</si>
  <si>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</si>
  <si>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</si>
  <si>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</si>
  <si>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</si>
  <si>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</si>
  <si>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</si>
  <si>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</si>
  <si>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</si>
  <si>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</si>
  <si>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</si>
  <si>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</si>
  <si>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</si>
  <si>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</si>
  <si>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</si>
  <si>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</si>
  <si>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</si>
  <si>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</si>
  <si>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</si>
  <si>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</si>
  <si>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</si>
  <si>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</si>
  <si>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</si>
  <si>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</si>
  <si>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</si>
  <si>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</si>
  <si>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</si>
  <si>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</si>
  <si>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</si>
  <si>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</si>
  <si>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</si>
  <si>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</si>
  <si>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</si>
  <si>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</si>
  <si>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</si>
  <si>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</si>
  <si>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</si>
  <si>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</si>
  <si>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</si>
  <si>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</si>
  <si>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</si>
  <si>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</si>
  <si>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</si>
  <si>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</si>
  <si>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</si>
  <si>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</si>
  <si>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</si>
  <si>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</si>
  <si>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</si>
  <si>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</si>
  <si>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</si>
  <si>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</si>
  <si>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</si>
  <si>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</si>
  <si>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</si>
  <si>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</si>
  <si>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</si>
  <si>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</si>
  <si>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</si>
  <si>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</si>
  <si>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</si>
  <si>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</si>
  <si>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</si>
  <si>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</si>
  <si>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</si>
  <si>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</si>
  <si>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</si>
  <si>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</si>
  <si>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</si>
  <si>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</si>
  <si>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</si>
  <si>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</si>
  <si>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</si>
  <si>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</si>
  <si>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</si>
  <si>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</si>
  <si>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</si>
  <si>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</si>
  <si>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</si>
  <si>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</si>
  <si>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</si>
  <si>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</si>
  <si>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</si>
  <si>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</si>
  <si>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</si>
  <si>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022012</t>
  </si>
  <si>
    <t>46</t>
  </si>
  <si>
    <t>03</t>
  </si>
  <si>
    <t>3</t>
  </si>
  <si>
    <t>000</t>
  </si>
  <si>
    <t>青森県　青森市</t>
  </si>
  <si>
    <t>法適用</t>
  </si>
  <si>
    <t>交通事業</t>
  </si>
  <si>
    <t>自動車運送事業</t>
  </si>
  <si>
    <t>自治体職員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</si>
  <si>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</si>
  <si>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</si>
  <si>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</si>
  <si>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</si>
  <si>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</si>
  <si>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</si>
  <si>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</si>
  <si>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</si>
  <si>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</si>
  <si>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</si>
  <si>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</si>
  <si>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</si>
  <si>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</si>
  <si>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</si>
  <si>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</si>
  <si>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</si>
  <si>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</si>
  <si>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</si>
  <si>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</si>
  <si>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</si>
  <si>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</si>
  <si>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本市の走行キロ当たりの収入（表①）は、運送収益の減少などにより、前年度と比較して悪化している。
　また、走行キロ当たりの運送原価（表②）は、退職給付引当金の増加などにより費用が増となり、民間事業者と比較すると2倍以上となっており、より一層の運行経費の抑制が課題となっている。
　走行キロ当たりの人件費（表③）についても、人件費が民間事業者と比較して多額となっていることから、人件費をはじめとする運行経費の抑制に向け、民間活力の活用を推進していく必要がある。
　乗車効率（表④）は、前年度と比較して悪化し、公営企業平均値も下回っていることから、多様な利用者ニーズの把握に努めながら、より利便性が高く効率的なバス運行を行うため、運行ダイヤの見直しを進めていく必要がある。</t>
    <rPh sb="71" eb="73">
      <t>タイショク</t>
    </rPh>
    <rPh sb="73" eb="75">
      <t>キュウフ</t>
    </rPh>
    <rPh sb="75" eb="77">
      <t>ヒキアテ</t>
    </rPh>
    <rPh sb="77" eb="78">
      <t>キン</t>
    </rPh>
    <rPh sb="79" eb="81">
      <t>ゾウカ</t>
    </rPh>
    <phoneticPr fontId="3"/>
  </si>
  <si>
    <t>　本市においては、暖冬少雪の影響等による冬期間の利用者減等により、運送収益が前年度と比較して4.0％減少したことなどから、経常収支比率（表①）、営業収支比率（表②）ともに前年度と比較して悪化しており、営業収益で営業費用を賄えていない状況にあるため、流動比率（表③）、累積欠損金比率（表④）も前年度と比較して悪化している。
　このような状況を踏まえ、毎年度、一般会計から多額の補助金を繰り入れしている状況にあり、利用者1回当たり他会計負担額（表⑤）、利用者1回当たり運行経費（表⑥）ともに、公営企業平均値を上回っており、他会計負担比率（表⑦）については、公営企業平均値を下回ったものの、一定の一般会計からの補助金に支えられている状況にある。
　また、企業債残高料金収入比率（表⑧）については、前年度と比較して改善しているものの、車両の老朽化に伴う車両更新や施設の老朽化に伴う機器更新などにより、有形固定資産減価償却率（表⑨）も増加傾向にあることなどから、今後も厳しい経営環境が続くものと見込まれる。</t>
    <rPh sb="1" eb="3">
      <t>ホンシ</t>
    </rPh>
    <rPh sb="9" eb="11">
      <t>ダントウ</t>
    </rPh>
    <rPh sb="11" eb="12">
      <t>スク</t>
    </rPh>
    <rPh sb="12" eb="13">
      <t>ユキ</t>
    </rPh>
    <rPh sb="14" eb="16">
      <t>エイキョウ</t>
    </rPh>
    <rPh sb="16" eb="17">
      <t>トウ</t>
    </rPh>
    <rPh sb="20" eb="21">
      <t>フユ</t>
    </rPh>
    <rPh sb="21" eb="23">
      <t>キカン</t>
    </rPh>
    <rPh sb="24" eb="27">
      <t>リヨウシャ</t>
    </rPh>
    <rPh sb="27" eb="28">
      <t>ゲン</t>
    </rPh>
    <rPh sb="28" eb="29">
      <t>トウ</t>
    </rPh>
    <rPh sb="33" eb="35">
      <t>ウンソウ</t>
    </rPh>
    <rPh sb="35" eb="37">
      <t>シュウエキ</t>
    </rPh>
    <rPh sb="38" eb="41">
      <t>ゼンネンド</t>
    </rPh>
    <rPh sb="42" eb="44">
      <t>ヒカク</t>
    </rPh>
    <rPh sb="50" eb="52">
      <t>ゲンショウ</t>
    </rPh>
    <rPh sb="61" eb="63">
      <t>ケイジョウ</t>
    </rPh>
    <rPh sb="63" eb="65">
      <t>シュウシ</t>
    </rPh>
    <rPh sb="65" eb="67">
      <t>ヒリツ</t>
    </rPh>
    <rPh sb="68" eb="69">
      <t>ヒョウ</t>
    </rPh>
    <rPh sb="72" eb="74">
      <t>エイギョウ</t>
    </rPh>
    <rPh sb="74" eb="76">
      <t>シュウシ</t>
    </rPh>
    <rPh sb="76" eb="78">
      <t>ヒリツ</t>
    </rPh>
    <rPh sb="79" eb="80">
      <t>ヒョウ</t>
    </rPh>
    <rPh sb="85" eb="88">
      <t>ゼンネンド</t>
    </rPh>
    <rPh sb="89" eb="91">
      <t>ヒカク</t>
    </rPh>
    <rPh sb="93" eb="95">
      <t>アッカ</t>
    </rPh>
    <rPh sb="100" eb="102">
      <t>エイギョウ</t>
    </rPh>
    <rPh sb="102" eb="104">
      <t>シュウエキ</t>
    </rPh>
    <rPh sb="105" eb="107">
      <t>エイギョウ</t>
    </rPh>
    <rPh sb="107" eb="109">
      <t>ヒヨウ</t>
    </rPh>
    <rPh sb="110" eb="111">
      <t>マカナ</t>
    </rPh>
    <rPh sb="116" eb="118">
      <t>ジョウキョウ</t>
    </rPh>
    <rPh sb="124" eb="126">
      <t>リュウドウ</t>
    </rPh>
    <rPh sb="126" eb="128">
      <t>ヒリツ</t>
    </rPh>
    <rPh sb="129" eb="130">
      <t>ヒョウ</t>
    </rPh>
    <rPh sb="133" eb="135">
      <t>ルイセキ</t>
    </rPh>
    <rPh sb="135" eb="137">
      <t>ケッソン</t>
    </rPh>
    <rPh sb="137" eb="138">
      <t>キン</t>
    </rPh>
    <rPh sb="138" eb="140">
      <t>ヒリツ</t>
    </rPh>
    <rPh sb="141" eb="142">
      <t>ヒョウ</t>
    </rPh>
    <rPh sb="145" eb="148">
      <t>ゼンネンド</t>
    </rPh>
    <rPh sb="149" eb="151">
      <t>ヒカク</t>
    </rPh>
    <rPh sb="153" eb="155">
      <t>アッカ</t>
    </rPh>
    <rPh sb="167" eb="169">
      <t>ジョウキョウ</t>
    </rPh>
    <rPh sb="170" eb="171">
      <t>フ</t>
    </rPh>
    <rPh sb="174" eb="177">
      <t>マイネンド</t>
    </rPh>
    <rPh sb="178" eb="180">
      <t>イッパン</t>
    </rPh>
    <rPh sb="180" eb="182">
      <t>カイケイ</t>
    </rPh>
    <rPh sb="184" eb="186">
      <t>タガク</t>
    </rPh>
    <rPh sb="187" eb="190">
      <t>ホジョキン</t>
    </rPh>
    <rPh sb="205" eb="208">
      <t>リヨウシャ</t>
    </rPh>
    <rPh sb="209" eb="210">
      <t>カイ</t>
    </rPh>
    <rPh sb="210" eb="211">
      <t>ア</t>
    </rPh>
    <rPh sb="213" eb="214">
      <t>ホカ</t>
    </rPh>
    <rPh sb="214" eb="216">
      <t>カイケイ</t>
    </rPh>
    <rPh sb="216" eb="218">
      <t>フタン</t>
    </rPh>
    <rPh sb="218" eb="219">
      <t>ガク</t>
    </rPh>
    <rPh sb="220" eb="221">
      <t>ヒョウ</t>
    </rPh>
    <rPh sb="224" eb="227">
      <t>リヨウシャ</t>
    </rPh>
    <rPh sb="228" eb="229">
      <t>カイ</t>
    </rPh>
    <rPh sb="229" eb="230">
      <t>ア</t>
    </rPh>
    <rPh sb="232" eb="234">
      <t>ウンコウ</t>
    </rPh>
    <rPh sb="234" eb="236">
      <t>ケイヒ</t>
    </rPh>
    <rPh sb="237" eb="238">
      <t>ヒョウ</t>
    </rPh>
    <rPh sb="244" eb="246">
      <t>コウエイ</t>
    </rPh>
    <rPh sb="246" eb="248">
      <t>キギョウ</t>
    </rPh>
    <rPh sb="248" eb="251">
      <t>ヘイキンチ</t>
    </rPh>
    <rPh sb="252" eb="254">
      <t>ウワマワ</t>
    </rPh>
    <rPh sb="259" eb="260">
      <t>ホカ</t>
    </rPh>
    <rPh sb="260" eb="262">
      <t>カイケイ</t>
    </rPh>
    <rPh sb="262" eb="264">
      <t>フタン</t>
    </rPh>
    <rPh sb="264" eb="266">
      <t>ヒリツ</t>
    </rPh>
    <rPh sb="267" eb="268">
      <t>ヒョウ</t>
    </rPh>
    <rPh sb="276" eb="278">
      <t>コウエイ</t>
    </rPh>
    <rPh sb="278" eb="280">
      <t>キギョウ</t>
    </rPh>
    <rPh sb="280" eb="283">
      <t>ヘイキンチ</t>
    </rPh>
    <rPh sb="284" eb="286">
      <t>シタマワ</t>
    </rPh>
    <rPh sb="292" eb="294">
      <t>イッテイ</t>
    </rPh>
    <rPh sb="313" eb="315">
      <t>ジョウキョウ</t>
    </rPh>
    <rPh sb="345" eb="348">
      <t>ゼンネンド</t>
    </rPh>
    <rPh sb="349" eb="351">
      <t>ヒカク</t>
    </rPh>
    <rPh sb="353" eb="355">
      <t>カイゼン</t>
    </rPh>
    <rPh sb="363" eb="365">
      <t>シャリョウ</t>
    </rPh>
    <rPh sb="366" eb="369">
      <t>ロウキュウカ</t>
    </rPh>
    <rPh sb="370" eb="371">
      <t>トモナ</t>
    </rPh>
    <rPh sb="372" eb="374">
      <t>シャリョウ</t>
    </rPh>
    <rPh sb="374" eb="376">
      <t>コウシン</t>
    </rPh>
    <rPh sb="377" eb="379">
      <t>シセツ</t>
    </rPh>
    <rPh sb="380" eb="383">
      <t>ロウキュウカ</t>
    </rPh>
    <rPh sb="384" eb="385">
      <t>トモナ</t>
    </rPh>
    <rPh sb="386" eb="388">
      <t>キキ</t>
    </rPh>
    <rPh sb="388" eb="390">
      <t>コウシン</t>
    </rPh>
    <rPh sb="396" eb="398">
      <t>ユウケイ</t>
    </rPh>
    <rPh sb="398" eb="400">
      <t>コテイ</t>
    </rPh>
    <rPh sb="400" eb="402">
      <t>シサン</t>
    </rPh>
    <rPh sb="402" eb="404">
      <t>ゲンカ</t>
    </rPh>
    <rPh sb="404" eb="406">
      <t>ショウキャク</t>
    </rPh>
    <rPh sb="406" eb="407">
      <t>リツ</t>
    </rPh>
    <rPh sb="408" eb="409">
      <t>ヒョウ</t>
    </rPh>
    <rPh sb="412" eb="414">
      <t>ゾウカ</t>
    </rPh>
    <rPh sb="414" eb="416">
      <t>ケイコウ</t>
    </rPh>
    <rPh sb="426" eb="428">
      <t>コンゴ</t>
    </rPh>
    <rPh sb="429" eb="430">
      <t>キビ</t>
    </rPh>
    <rPh sb="432" eb="434">
      <t>ケイエイ</t>
    </rPh>
    <rPh sb="434" eb="436">
      <t>カンキョウ</t>
    </rPh>
    <rPh sb="437" eb="438">
      <t>ツヅ</t>
    </rPh>
    <rPh sb="442" eb="444">
      <t>ミコ</t>
    </rPh>
    <phoneticPr fontId="3"/>
  </si>
  <si>
    <t>　本市の自動車運送事業は、運行コストに占める人件費が高く、一般会計からの繰入金への依存度が高い状況である。
　これらの課題解決に向けて、民間活力の活用を推進するなど運行の効率化や人件費の抑制など経費削減に取り組むとともに、利用者ニーズに沿った運行ダイヤの見直しを行う必要がある。
　このことから、将来想定される経営環境の変化に対応し、市民の足としてのバス交通を将来にわたって維持していくため、令和2年度中に経営戦略を策定し、経営健全化へ取り組んでいくこととしている。</t>
    <rPh sb="1" eb="3">
      <t>ホンシ</t>
    </rPh>
    <rPh sb="4" eb="7">
      <t>ジドウシャ</t>
    </rPh>
    <rPh sb="7" eb="9">
      <t>ウンソウ</t>
    </rPh>
    <rPh sb="9" eb="11">
      <t>ジギョウ</t>
    </rPh>
    <rPh sb="19" eb="20">
      <t>シ</t>
    </rPh>
    <rPh sb="22" eb="25">
      <t>ジンケンヒ</t>
    </rPh>
    <rPh sb="26" eb="27">
      <t>タカ</t>
    </rPh>
    <rPh sb="29" eb="31">
      <t>イッパン</t>
    </rPh>
    <rPh sb="31" eb="33">
      <t>カイケイ</t>
    </rPh>
    <rPh sb="36" eb="38">
      <t>クリイレ</t>
    </rPh>
    <rPh sb="38" eb="39">
      <t>キン</t>
    </rPh>
    <rPh sb="41" eb="44">
      <t>イゾンド</t>
    </rPh>
    <rPh sb="45" eb="46">
      <t>タカ</t>
    </rPh>
    <rPh sb="47" eb="49">
      <t>ジョウキョウ</t>
    </rPh>
    <rPh sb="59" eb="61">
      <t>カダイ</t>
    </rPh>
    <rPh sb="61" eb="63">
      <t>カイケツ</t>
    </rPh>
    <rPh sb="64" eb="65">
      <t>ム</t>
    </rPh>
    <rPh sb="68" eb="70">
      <t>ミンカン</t>
    </rPh>
    <rPh sb="70" eb="72">
      <t>カツリョク</t>
    </rPh>
    <rPh sb="73" eb="75">
      <t>カツヨウ</t>
    </rPh>
    <rPh sb="76" eb="78">
      <t>スイシン</t>
    </rPh>
    <rPh sb="82" eb="84">
      <t>ウンコウ</t>
    </rPh>
    <rPh sb="85" eb="88">
      <t>コウリツカ</t>
    </rPh>
    <rPh sb="89" eb="92">
      <t>ジンケンヒ</t>
    </rPh>
    <rPh sb="93" eb="95">
      <t>ヨクセイ</t>
    </rPh>
    <rPh sb="97" eb="99">
      <t>ケイヒ</t>
    </rPh>
    <rPh sb="99" eb="101">
      <t>サクゲン</t>
    </rPh>
    <rPh sb="102" eb="103">
      <t>ト</t>
    </rPh>
    <rPh sb="104" eb="105">
      <t>ク</t>
    </rPh>
    <rPh sb="111" eb="114">
      <t>リヨウシャ</t>
    </rPh>
    <rPh sb="118" eb="119">
      <t>ソ</t>
    </rPh>
    <rPh sb="121" eb="123">
      <t>ウンコウ</t>
    </rPh>
    <rPh sb="127" eb="129">
      <t>ミナオ</t>
    </rPh>
    <rPh sb="131" eb="132">
      <t>オコナ</t>
    </rPh>
    <rPh sb="133" eb="135">
      <t>ヒツヨウ</t>
    </rPh>
    <rPh sb="148" eb="150">
      <t>ショウライ</t>
    </rPh>
    <rPh sb="150" eb="152">
      <t>ソウテイ</t>
    </rPh>
    <rPh sb="155" eb="157">
      <t>ケイエイ</t>
    </rPh>
    <rPh sb="157" eb="159">
      <t>カンキョウ</t>
    </rPh>
    <rPh sb="160" eb="162">
      <t>ヘンカ</t>
    </rPh>
    <rPh sb="163" eb="165">
      <t>タイオウ</t>
    </rPh>
    <rPh sb="167" eb="169">
      <t>シミン</t>
    </rPh>
    <rPh sb="170" eb="171">
      <t>アシ</t>
    </rPh>
    <rPh sb="177" eb="179">
      <t>コウツウ</t>
    </rPh>
    <rPh sb="180" eb="182">
      <t>ショウライ</t>
    </rPh>
    <rPh sb="187" eb="189">
      <t>イジ</t>
    </rPh>
    <rPh sb="196" eb="198">
      <t>レイワ</t>
    </rPh>
    <rPh sb="199" eb="201">
      <t>ネンド</t>
    </rPh>
    <rPh sb="201" eb="202">
      <t>チュウ</t>
    </rPh>
    <rPh sb="203" eb="205">
      <t>ケイエイ</t>
    </rPh>
    <rPh sb="205" eb="207">
      <t>センリャク</t>
    </rPh>
    <rPh sb="208" eb="210">
      <t>サクテイ</t>
    </rPh>
    <rPh sb="212" eb="214">
      <t>ケイエイ</t>
    </rPh>
    <rPh sb="214" eb="217">
      <t>ケンゼンカ</t>
    </rPh>
    <rPh sb="218" eb="219">
      <t>ト</t>
    </rPh>
    <rPh sb="220" eb="221">
      <t>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</si>
</sst>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105.9</c:v>
                </c:pt>
                <c:pt idx="1">
                  <c:v>98.6</c:v>
                </c:pt>
                <c:pt idx="2">
                  <c:v>100.6</c:v>
                </c:pt>
                <c:pt idx="3">
                  <c:v>92.7</c:v>
                </c:pt>
                <c:pt idx="4">
                  <c:v>89.4</c:v>
                </c:pt>
              </c:numCache>
            </c:numRef>
          </c:val>
          <c:extLst xmlns:c16r2="http://schemas.microsoft.com/office/drawing/2015/06/chart">
            <c:ext xmlns:c16="http://schemas.microsoft.com/office/drawing/2014/chart" uri="{C3380CC4-5D6E-409C-BE32-E72D297353CC}">
              <c16:uniqueId val="{00000000-DCF2-4692-A0DC-21C9F5D99664}"/>
            </c:ext>
          </c:extLst>
        </c:ser>
        <c:dLbls>
          <c:showLegendKey val="0"/>
          <c:showVal val="0"/>
          <c:showCatName val="0"/>
          <c:showSerName val="0"/>
          <c:showPercent val="0"/>
          <c:showBubbleSize val="0"/>
        </c:dLbls>
        <c:gapWidth val="180"/>
        <c:overlap val="-90"/>
        <c:axId val="360461656"/>
        <c:axId val="360461264"/>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xmlns:c16r2="http://schemas.microsoft.com/office/drawing/2015/06/chart">
            <c:ext xmlns:c16="http://schemas.microsoft.com/office/drawing/2014/chart" uri="{C3380CC4-5D6E-409C-BE32-E72D297353CC}">
              <c16:uniqueId val="{00000001-DCF2-4692-A0DC-21C9F5D99664}"/>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CF2-4692-A0DC-21C9F5D99664}"/>
            </c:ext>
          </c:extLst>
        </c:ser>
        <c:dLbls>
          <c:showLegendKey val="0"/>
          <c:showVal val="0"/>
          <c:showCatName val="0"/>
          <c:showSerName val="0"/>
          <c:showPercent val="0"/>
          <c:showBubbleSize val="0"/>
        </c:dLbls>
        <c:marker val="1"/>
        <c:smooth val="0"/>
        <c:axId val="360461656"/>
        <c:axId val="360461264"/>
      </c:lineChart>
      <c:catAx>
        <c:axId val="360461656"/>
        <c:scaling>
          <c:orientation val="minMax"/>
        </c:scaling>
        <c:delete val="0"/>
        <c:axPos val="b"/>
        <c:numFmt formatCode="General" sourceLinked="1"/>
        <c:majorTickMark val="none"/>
        <c:minorTickMark val="none"/>
        <c:tickLblPos val="none"/>
        <c:crossAx val="360461264"/>
        <c:crosses val="autoZero"/>
        <c:auto val="0"/>
        <c:lblAlgn val="ctr"/>
        <c:lblOffset val="100"/>
        <c:noMultiLvlLbl val="1"/>
      </c:catAx>
      <c:valAx>
        <c:axId val="360461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4616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478.26</c:v>
                </c:pt>
                <c:pt idx="1">
                  <c:v>481.31</c:v>
                </c:pt>
                <c:pt idx="2">
                  <c:v>497.07</c:v>
                </c:pt>
                <c:pt idx="3">
                  <c:v>482.43</c:v>
                </c:pt>
                <c:pt idx="4">
                  <c:v>428.94</c:v>
                </c:pt>
              </c:numCache>
            </c:numRef>
          </c:val>
          <c:extLst xmlns:c16r2="http://schemas.microsoft.com/office/drawing/2015/06/chart">
            <c:ext xmlns:c16="http://schemas.microsoft.com/office/drawing/2014/chart" uri="{C3380CC4-5D6E-409C-BE32-E72D297353CC}">
              <c16:uniqueId val="{00000000-9F86-4BC0-B694-0FBFEB903E37}"/>
            </c:ext>
          </c:extLst>
        </c:ser>
        <c:dLbls>
          <c:showLegendKey val="0"/>
          <c:showVal val="0"/>
          <c:showCatName val="0"/>
          <c:showSerName val="0"/>
          <c:showPercent val="0"/>
          <c:showBubbleSize val="0"/>
        </c:dLbls>
        <c:gapWidth val="180"/>
        <c:overlap val="-90"/>
        <c:axId val="361605480"/>
        <c:axId val="36212771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251.2</c:v>
                </c:pt>
                <c:pt idx="1">
                  <c:v>255.17</c:v>
                </c:pt>
                <c:pt idx="2">
                  <c:v>248.24</c:v>
                </c:pt>
                <c:pt idx="3">
                  <c:v>249.59</c:v>
                </c:pt>
                <c:pt idx="4">
                  <c:v>250.69</c:v>
                </c:pt>
              </c:numCache>
            </c:numRef>
          </c:val>
          <c:smooth val="0"/>
          <c:extLst xmlns:c16r2="http://schemas.microsoft.com/office/drawing/2015/06/chart">
            <c:ext xmlns:c16="http://schemas.microsoft.com/office/drawing/2014/chart" uri="{C3380CC4-5D6E-409C-BE32-E72D297353CC}">
              <c16:uniqueId val="{00000001-9F86-4BC0-B694-0FBFEB903E37}"/>
            </c:ext>
          </c:extLst>
        </c:ser>
        <c:dLbls>
          <c:showLegendKey val="0"/>
          <c:showVal val="0"/>
          <c:showCatName val="0"/>
          <c:showSerName val="0"/>
          <c:showPercent val="0"/>
          <c:showBubbleSize val="0"/>
        </c:dLbls>
        <c:marker val="1"/>
        <c:smooth val="0"/>
        <c:axId val="361605480"/>
        <c:axId val="362127712"/>
      </c:lineChart>
      <c:catAx>
        <c:axId val="361605480"/>
        <c:scaling>
          <c:orientation val="minMax"/>
        </c:scaling>
        <c:delete val="0"/>
        <c:axPos val="b"/>
        <c:numFmt formatCode="General" sourceLinked="1"/>
        <c:majorTickMark val="none"/>
        <c:minorTickMark val="none"/>
        <c:tickLblPos val="none"/>
        <c:crossAx val="362127712"/>
        <c:crosses val="autoZero"/>
        <c:auto val="0"/>
        <c:lblAlgn val="ctr"/>
        <c:lblOffset val="100"/>
        <c:noMultiLvlLbl val="1"/>
      </c:catAx>
      <c:valAx>
        <c:axId val="36212771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6054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14</c:v>
                </c:pt>
                <c:pt idx="1">
                  <c:v>13.8</c:v>
                </c:pt>
                <c:pt idx="2">
                  <c:v>14.2</c:v>
                </c:pt>
                <c:pt idx="3">
                  <c:v>13.6</c:v>
                </c:pt>
                <c:pt idx="4">
                  <c:v>12.1</c:v>
                </c:pt>
              </c:numCache>
            </c:numRef>
          </c:val>
          <c:extLst xmlns:c16r2="http://schemas.microsoft.com/office/drawing/2015/06/chart">
            <c:ext xmlns:c16="http://schemas.microsoft.com/office/drawing/2014/chart" uri="{C3380CC4-5D6E-409C-BE32-E72D297353CC}">
              <c16:uniqueId val="{00000000-F79A-4F61-92B8-A9D67D62EF6F}"/>
            </c:ext>
          </c:extLst>
        </c:ser>
        <c:dLbls>
          <c:showLegendKey val="0"/>
          <c:showVal val="0"/>
          <c:showCatName val="0"/>
          <c:showSerName val="0"/>
          <c:showPercent val="0"/>
          <c:showBubbleSize val="0"/>
        </c:dLbls>
        <c:gapWidth val="180"/>
        <c:overlap val="-90"/>
        <c:axId val="362128104"/>
        <c:axId val="362134768"/>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xmlns:c16r2="http://schemas.microsoft.com/office/drawing/2015/06/chart">
            <c:ext xmlns:c16="http://schemas.microsoft.com/office/drawing/2014/chart" uri="{C3380CC4-5D6E-409C-BE32-E72D297353CC}">
              <c16:uniqueId val="{00000001-F79A-4F61-92B8-A9D67D62EF6F}"/>
            </c:ext>
          </c:extLst>
        </c:ser>
        <c:dLbls>
          <c:showLegendKey val="0"/>
          <c:showVal val="0"/>
          <c:showCatName val="0"/>
          <c:showSerName val="0"/>
          <c:showPercent val="0"/>
          <c:showBubbleSize val="0"/>
        </c:dLbls>
        <c:marker val="1"/>
        <c:smooth val="0"/>
        <c:axId val="362128104"/>
        <c:axId val="362134768"/>
      </c:lineChart>
      <c:catAx>
        <c:axId val="362128104"/>
        <c:scaling>
          <c:orientation val="minMax"/>
        </c:scaling>
        <c:delete val="0"/>
        <c:axPos val="b"/>
        <c:numFmt formatCode="General" sourceLinked="1"/>
        <c:majorTickMark val="none"/>
        <c:minorTickMark val="none"/>
        <c:tickLblPos val="none"/>
        <c:crossAx val="362134768"/>
        <c:crosses val="autoZero"/>
        <c:auto val="0"/>
        <c:lblAlgn val="ctr"/>
        <c:lblOffset val="100"/>
        <c:noMultiLvlLbl val="1"/>
      </c:catAx>
      <c:valAx>
        <c:axId val="362134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1281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116.9</c:v>
                </c:pt>
                <c:pt idx="1">
                  <c:v>114.6</c:v>
                </c:pt>
                <c:pt idx="2">
                  <c:v>102</c:v>
                </c:pt>
                <c:pt idx="3">
                  <c:v>115.1</c:v>
                </c:pt>
                <c:pt idx="4">
                  <c:v>127.2</c:v>
                </c:pt>
              </c:numCache>
            </c:numRef>
          </c:val>
          <c:extLst xmlns:c16r2="http://schemas.microsoft.com/office/drawing/2015/06/chart">
            <c:ext xmlns:c16="http://schemas.microsoft.com/office/drawing/2014/chart" uri="{C3380CC4-5D6E-409C-BE32-E72D297353CC}">
              <c16:uniqueId val="{00000000-2A60-4C0E-A7F5-597D09B706B9}"/>
            </c:ext>
          </c:extLst>
        </c:ser>
        <c:dLbls>
          <c:showLegendKey val="0"/>
          <c:showVal val="0"/>
          <c:showCatName val="0"/>
          <c:showSerName val="0"/>
          <c:showPercent val="0"/>
          <c:showBubbleSize val="0"/>
        </c:dLbls>
        <c:gapWidth val="180"/>
        <c:overlap val="-90"/>
        <c:axId val="362129672"/>
        <c:axId val="362127320"/>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xmlns:c16r2="http://schemas.microsoft.com/office/drawing/2015/06/chart">
            <c:ext xmlns:c16="http://schemas.microsoft.com/office/drawing/2014/chart" uri="{C3380CC4-5D6E-409C-BE32-E72D297353CC}">
              <c16:uniqueId val="{00000001-2A60-4C0E-A7F5-597D09B706B9}"/>
            </c:ext>
          </c:extLst>
        </c:ser>
        <c:dLbls>
          <c:showLegendKey val="0"/>
          <c:showVal val="0"/>
          <c:showCatName val="0"/>
          <c:showSerName val="0"/>
          <c:showPercent val="0"/>
          <c:showBubbleSize val="0"/>
        </c:dLbls>
        <c:marker val="1"/>
        <c:smooth val="0"/>
        <c:axId val="362129672"/>
        <c:axId val="362127320"/>
      </c:lineChart>
      <c:catAx>
        <c:axId val="362129672"/>
        <c:scaling>
          <c:orientation val="minMax"/>
        </c:scaling>
        <c:delete val="0"/>
        <c:axPos val="b"/>
        <c:numFmt formatCode="General" sourceLinked="1"/>
        <c:majorTickMark val="none"/>
        <c:minorTickMark val="none"/>
        <c:tickLblPos val="none"/>
        <c:crossAx val="362127320"/>
        <c:crosses val="autoZero"/>
        <c:auto val="0"/>
        <c:lblAlgn val="ctr"/>
        <c:lblOffset val="100"/>
        <c:noMultiLvlLbl val="1"/>
      </c:catAx>
      <c:valAx>
        <c:axId val="36212732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21296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87.4</c:v>
                </c:pt>
                <c:pt idx="1">
                  <c:v>83.3</c:v>
                </c:pt>
                <c:pt idx="2">
                  <c:v>87.7</c:v>
                </c:pt>
                <c:pt idx="3">
                  <c:v>79.599999999999994</c:v>
                </c:pt>
                <c:pt idx="4">
                  <c:v>75.2</c:v>
                </c:pt>
              </c:numCache>
            </c:numRef>
          </c:val>
          <c:extLst xmlns:c16r2="http://schemas.microsoft.com/office/drawing/2015/06/chart">
            <c:ext xmlns:c16="http://schemas.microsoft.com/office/drawing/2014/chart" uri="{C3380CC4-5D6E-409C-BE32-E72D297353CC}">
              <c16:uniqueId val="{00000000-CD01-4B47-9AE3-9056B62D4DA9}"/>
            </c:ext>
          </c:extLst>
        </c:ser>
        <c:dLbls>
          <c:showLegendKey val="0"/>
          <c:showVal val="0"/>
          <c:showCatName val="0"/>
          <c:showSerName val="0"/>
          <c:showPercent val="0"/>
          <c:showBubbleSize val="0"/>
        </c:dLbls>
        <c:gapWidth val="180"/>
        <c:overlap val="-90"/>
        <c:axId val="360458912"/>
        <c:axId val="360458520"/>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xmlns:c16r2="http://schemas.microsoft.com/office/drawing/2015/06/chart">
            <c:ext xmlns:c16="http://schemas.microsoft.com/office/drawing/2014/chart" uri="{C3380CC4-5D6E-409C-BE32-E72D297353CC}">
              <c16:uniqueId val="{00000001-CD01-4B47-9AE3-9056B62D4DA9}"/>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D01-4B47-9AE3-9056B62D4DA9}"/>
            </c:ext>
          </c:extLst>
        </c:ser>
        <c:dLbls>
          <c:showLegendKey val="0"/>
          <c:showVal val="0"/>
          <c:showCatName val="0"/>
          <c:showSerName val="0"/>
          <c:showPercent val="0"/>
          <c:showBubbleSize val="0"/>
        </c:dLbls>
        <c:marker val="1"/>
        <c:smooth val="0"/>
        <c:axId val="360458912"/>
        <c:axId val="360458520"/>
      </c:lineChart>
      <c:catAx>
        <c:axId val="360458912"/>
        <c:scaling>
          <c:orientation val="minMax"/>
        </c:scaling>
        <c:delete val="0"/>
        <c:axPos val="b"/>
        <c:numFmt formatCode="General" sourceLinked="1"/>
        <c:majorTickMark val="none"/>
        <c:minorTickMark val="none"/>
        <c:tickLblPos val="none"/>
        <c:crossAx val="360458520"/>
        <c:crosses val="autoZero"/>
        <c:auto val="0"/>
        <c:lblAlgn val="ctr"/>
        <c:lblOffset val="100"/>
        <c:noMultiLvlLbl val="1"/>
      </c:catAx>
      <c:valAx>
        <c:axId val="360458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4589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34.4</c:v>
                </c:pt>
                <c:pt idx="1">
                  <c:v>44.4</c:v>
                </c:pt>
                <c:pt idx="2">
                  <c:v>56.1</c:v>
                </c:pt>
                <c:pt idx="3">
                  <c:v>39.299999999999997</c:v>
                </c:pt>
                <c:pt idx="4">
                  <c:v>27.1</c:v>
                </c:pt>
              </c:numCache>
            </c:numRef>
          </c:val>
          <c:extLst xmlns:c16r2="http://schemas.microsoft.com/office/drawing/2015/06/chart">
            <c:ext xmlns:c16="http://schemas.microsoft.com/office/drawing/2014/chart" uri="{C3380CC4-5D6E-409C-BE32-E72D297353CC}">
              <c16:uniqueId val="{00000000-5883-4718-A294-4B25971DE675}"/>
            </c:ext>
          </c:extLst>
        </c:ser>
        <c:dLbls>
          <c:showLegendKey val="0"/>
          <c:showVal val="0"/>
          <c:showCatName val="0"/>
          <c:showSerName val="0"/>
          <c:showPercent val="0"/>
          <c:showBubbleSize val="0"/>
        </c:dLbls>
        <c:gapWidth val="180"/>
        <c:overlap val="-90"/>
        <c:axId val="360460088"/>
        <c:axId val="360460480"/>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xmlns:c16r2="http://schemas.microsoft.com/office/drawing/2015/06/chart">
            <c:ext xmlns:c16="http://schemas.microsoft.com/office/drawing/2014/chart" uri="{C3380CC4-5D6E-409C-BE32-E72D297353CC}">
              <c16:uniqueId val="{00000001-5883-4718-A294-4B25971DE675}"/>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883-4718-A294-4B25971DE675}"/>
            </c:ext>
          </c:extLst>
        </c:ser>
        <c:dLbls>
          <c:showLegendKey val="0"/>
          <c:showVal val="0"/>
          <c:showCatName val="0"/>
          <c:showSerName val="0"/>
          <c:showPercent val="0"/>
          <c:showBubbleSize val="0"/>
        </c:dLbls>
        <c:marker val="1"/>
        <c:smooth val="0"/>
        <c:axId val="360460088"/>
        <c:axId val="360460480"/>
      </c:lineChart>
      <c:catAx>
        <c:axId val="360460088"/>
        <c:scaling>
          <c:orientation val="minMax"/>
        </c:scaling>
        <c:delete val="0"/>
        <c:axPos val="b"/>
        <c:numFmt formatCode="General" sourceLinked="1"/>
        <c:majorTickMark val="none"/>
        <c:minorTickMark val="none"/>
        <c:tickLblPos val="none"/>
        <c:crossAx val="360460480"/>
        <c:crosses val="autoZero"/>
        <c:auto val="0"/>
        <c:lblAlgn val="ctr"/>
        <c:lblOffset val="100"/>
        <c:noMultiLvlLbl val="1"/>
      </c:catAx>
      <c:valAx>
        <c:axId val="360460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4600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37.200000000000003</c:v>
                </c:pt>
                <c:pt idx="1">
                  <c:v>29.8</c:v>
                </c:pt>
                <c:pt idx="2">
                  <c:v>18</c:v>
                </c:pt>
                <c:pt idx="3">
                  <c:v>18.2</c:v>
                </c:pt>
                <c:pt idx="4">
                  <c:v>21.3</c:v>
                </c:pt>
              </c:numCache>
            </c:numRef>
          </c:val>
          <c:extLst xmlns:c16r2="http://schemas.microsoft.com/office/drawing/2015/06/chart">
            <c:ext xmlns:c16="http://schemas.microsoft.com/office/drawing/2014/chart" uri="{C3380CC4-5D6E-409C-BE32-E72D297353CC}">
              <c16:uniqueId val="{00000000-CED9-4BF8-A0D3-26485979883A}"/>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305.39999999999998</c:v>
                </c:pt>
                <c:pt idx="1">
                  <c:v>308.8</c:v>
                </c:pt>
                <c:pt idx="2">
                  <c:v>309.10000000000002</c:v>
                </c:pt>
                <c:pt idx="3">
                  <c:v>313.5</c:v>
                </c:pt>
                <c:pt idx="4">
                  <c:v>334.1</c:v>
                </c:pt>
              </c:numCache>
            </c:numRef>
          </c:val>
          <c:extLst xmlns:c16r2="http://schemas.microsoft.com/office/drawing/2015/06/chart">
            <c:ext xmlns:c16="http://schemas.microsoft.com/office/drawing/2014/chart" uri="{C3380CC4-5D6E-409C-BE32-E72D297353CC}">
              <c16:uniqueId val="{00000001-CED9-4BF8-A0D3-26485979883A}"/>
            </c:ext>
          </c:extLst>
        </c:ser>
        <c:dLbls>
          <c:showLegendKey val="0"/>
          <c:showVal val="0"/>
          <c:showCatName val="0"/>
          <c:showSerName val="0"/>
          <c:showPercent val="0"/>
          <c:showBubbleSize val="0"/>
        </c:dLbls>
        <c:gapWidth val="150"/>
        <c:axId val="361607048"/>
        <c:axId val="3616066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xmlns:c16r2="http://schemas.microsoft.com/office/drawing/2015/06/chart">
            <c:ext xmlns:c16="http://schemas.microsoft.com/office/drawing/2014/chart" uri="{C3380CC4-5D6E-409C-BE32-E72D297353CC}">
              <c16:uniqueId val="{00000002-CED9-4BF8-A0D3-26485979883A}"/>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xmlns:c16r2="http://schemas.microsoft.com/office/drawing/2015/06/chart">
            <c:ext xmlns:c16="http://schemas.microsoft.com/office/drawing/2014/chart" uri="{C3380CC4-5D6E-409C-BE32-E72D297353CC}">
              <c16:uniqueId val="{00000003-CED9-4BF8-A0D3-26485979883A}"/>
            </c:ext>
          </c:extLst>
        </c:ser>
        <c:dLbls>
          <c:showLegendKey val="0"/>
          <c:showVal val="0"/>
          <c:showCatName val="0"/>
          <c:showSerName val="0"/>
          <c:showPercent val="0"/>
          <c:showBubbleSize val="0"/>
        </c:dLbls>
        <c:marker val="1"/>
        <c:smooth val="0"/>
        <c:axId val="361607048"/>
        <c:axId val="361606656"/>
      </c:lineChart>
      <c:catAx>
        <c:axId val="361607048"/>
        <c:scaling>
          <c:orientation val="minMax"/>
        </c:scaling>
        <c:delete val="0"/>
        <c:axPos val="b"/>
        <c:numFmt formatCode="General" sourceLinked="1"/>
        <c:majorTickMark val="none"/>
        <c:minorTickMark val="none"/>
        <c:tickLblPos val="none"/>
        <c:crossAx val="361606656"/>
        <c:crosses val="autoZero"/>
        <c:auto val="0"/>
        <c:lblAlgn val="ctr"/>
        <c:lblOffset val="100"/>
        <c:noMultiLvlLbl val="1"/>
      </c:catAx>
      <c:valAx>
        <c:axId val="361606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6070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12.2</c:v>
                </c:pt>
                <c:pt idx="1">
                  <c:v>9.6</c:v>
                </c:pt>
                <c:pt idx="2">
                  <c:v>5.8</c:v>
                </c:pt>
                <c:pt idx="3">
                  <c:v>5.8</c:v>
                </c:pt>
                <c:pt idx="4">
                  <c:v>6.4</c:v>
                </c:pt>
              </c:numCache>
            </c:numRef>
          </c:val>
          <c:extLst xmlns:c16r2="http://schemas.microsoft.com/office/drawing/2015/06/chart">
            <c:ext xmlns:c16="http://schemas.microsoft.com/office/drawing/2014/chart" uri="{C3380CC4-5D6E-409C-BE32-E72D297353CC}">
              <c16:uniqueId val="{00000000-056F-40D9-8289-0D4B5C032F09}"/>
            </c:ext>
          </c:extLst>
        </c:ser>
        <c:dLbls>
          <c:showLegendKey val="0"/>
          <c:showVal val="0"/>
          <c:showCatName val="0"/>
          <c:showSerName val="0"/>
          <c:showPercent val="0"/>
          <c:showBubbleSize val="0"/>
        </c:dLbls>
        <c:gapWidth val="180"/>
        <c:overlap val="-90"/>
        <c:axId val="361608616"/>
        <c:axId val="361607440"/>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xmlns:c16r2="http://schemas.microsoft.com/office/drawing/2015/06/chart">
            <c:ext xmlns:c16="http://schemas.microsoft.com/office/drawing/2014/chart" uri="{C3380CC4-5D6E-409C-BE32-E72D297353CC}">
              <c16:uniqueId val="{00000001-056F-40D9-8289-0D4B5C032F09}"/>
            </c:ext>
          </c:extLst>
        </c:ser>
        <c:dLbls>
          <c:showLegendKey val="0"/>
          <c:showVal val="0"/>
          <c:showCatName val="0"/>
          <c:showSerName val="0"/>
          <c:showPercent val="0"/>
          <c:showBubbleSize val="0"/>
        </c:dLbls>
        <c:marker val="1"/>
        <c:smooth val="0"/>
        <c:axId val="361608616"/>
        <c:axId val="361607440"/>
      </c:lineChart>
      <c:catAx>
        <c:axId val="361608616"/>
        <c:scaling>
          <c:orientation val="minMax"/>
        </c:scaling>
        <c:delete val="0"/>
        <c:axPos val="b"/>
        <c:numFmt formatCode="General" sourceLinked="1"/>
        <c:majorTickMark val="none"/>
        <c:minorTickMark val="none"/>
        <c:tickLblPos val="none"/>
        <c:crossAx val="361607440"/>
        <c:crosses val="autoZero"/>
        <c:auto val="0"/>
        <c:lblAlgn val="ctr"/>
        <c:lblOffset val="100"/>
        <c:noMultiLvlLbl val="1"/>
      </c:catAx>
      <c:valAx>
        <c:axId val="361607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6086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32.799999999999997</c:v>
                </c:pt>
                <c:pt idx="1">
                  <c:v>32.700000000000003</c:v>
                </c:pt>
                <c:pt idx="2">
                  <c:v>33.1</c:v>
                </c:pt>
                <c:pt idx="3">
                  <c:v>36.5</c:v>
                </c:pt>
                <c:pt idx="4">
                  <c:v>32.700000000000003</c:v>
                </c:pt>
              </c:numCache>
            </c:numRef>
          </c:val>
          <c:extLst xmlns:c16r2="http://schemas.microsoft.com/office/drawing/2015/06/chart">
            <c:ext xmlns:c16="http://schemas.microsoft.com/office/drawing/2014/chart" uri="{C3380CC4-5D6E-409C-BE32-E72D297353CC}">
              <c16:uniqueId val="{00000000-FC36-4577-B033-D3D4820DF8AB}"/>
            </c:ext>
          </c:extLst>
        </c:ser>
        <c:dLbls>
          <c:showLegendKey val="0"/>
          <c:showVal val="0"/>
          <c:showCatName val="0"/>
          <c:showSerName val="0"/>
          <c:showPercent val="0"/>
          <c:showBubbleSize val="0"/>
        </c:dLbls>
        <c:gapWidth val="180"/>
        <c:overlap val="-90"/>
        <c:axId val="361609008"/>
        <c:axId val="36160940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xmlns:c16r2="http://schemas.microsoft.com/office/drawing/2015/06/chart">
            <c:ext xmlns:c16="http://schemas.microsoft.com/office/drawing/2014/chart" uri="{C3380CC4-5D6E-409C-BE32-E72D297353CC}">
              <c16:uniqueId val="{00000001-FC36-4577-B033-D3D4820DF8AB}"/>
            </c:ext>
          </c:extLst>
        </c:ser>
        <c:dLbls>
          <c:showLegendKey val="0"/>
          <c:showVal val="0"/>
          <c:showCatName val="0"/>
          <c:showSerName val="0"/>
          <c:showPercent val="0"/>
          <c:showBubbleSize val="0"/>
        </c:dLbls>
        <c:marker val="1"/>
        <c:smooth val="0"/>
        <c:axId val="361609008"/>
        <c:axId val="361609400"/>
      </c:lineChart>
      <c:catAx>
        <c:axId val="361609008"/>
        <c:scaling>
          <c:orientation val="minMax"/>
        </c:scaling>
        <c:delete val="0"/>
        <c:axPos val="b"/>
        <c:numFmt formatCode="General" sourceLinked="1"/>
        <c:majorTickMark val="none"/>
        <c:minorTickMark val="none"/>
        <c:tickLblPos val="none"/>
        <c:crossAx val="361609400"/>
        <c:crosses val="autoZero"/>
        <c:auto val="0"/>
        <c:lblAlgn val="ctr"/>
        <c:lblOffset val="100"/>
        <c:noMultiLvlLbl val="1"/>
      </c:catAx>
      <c:valAx>
        <c:axId val="361609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6090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72.7</c:v>
                </c:pt>
                <c:pt idx="1">
                  <c:v>74</c:v>
                </c:pt>
                <c:pt idx="2">
                  <c:v>74.3</c:v>
                </c:pt>
                <c:pt idx="3">
                  <c:v>75.099999999999994</c:v>
                </c:pt>
                <c:pt idx="4">
                  <c:v>77.2</c:v>
                </c:pt>
              </c:numCache>
            </c:numRef>
          </c:val>
          <c:extLst xmlns:c16r2="http://schemas.microsoft.com/office/drawing/2015/06/chart">
            <c:ext xmlns:c16="http://schemas.microsoft.com/office/drawing/2014/chart" uri="{C3380CC4-5D6E-409C-BE32-E72D297353CC}">
              <c16:uniqueId val="{00000000-D859-41F6-9020-9707EFA93381}"/>
            </c:ext>
          </c:extLst>
        </c:ser>
        <c:dLbls>
          <c:showLegendKey val="0"/>
          <c:showVal val="0"/>
          <c:showCatName val="0"/>
          <c:showSerName val="0"/>
          <c:showPercent val="0"/>
          <c:showBubbleSize val="0"/>
        </c:dLbls>
        <c:gapWidth val="180"/>
        <c:overlap val="-90"/>
        <c:axId val="361603128"/>
        <c:axId val="361609792"/>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xmlns:c16r2="http://schemas.microsoft.com/office/drawing/2015/06/chart">
            <c:ext xmlns:c16="http://schemas.microsoft.com/office/drawing/2014/chart" uri="{C3380CC4-5D6E-409C-BE32-E72D297353CC}">
              <c16:uniqueId val="{00000001-D859-41F6-9020-9707EFA93381}"/>
            </c:ext>
          </c:extLst>
        </c:ser>
        <c:dLbls>
          <c:showLegendKey val="0"/>
          <c:showVal val="0"/>
          <c:showCatName val="0"/>
          <c:showSerName val="0"/>
          <c:showPercent val="0"/>
          <c:showBubbleSize val="0"/>
        </c:dLbls>
        <c:marker val="1"/>
        <c:smooth val="0"/>
        <c:axId val="361603128"/>
        <c:axId val="361609792"/>
      </c:lineChart>
      <c:catAx>
        <c:axId val="361603128"/>
        <c:scaling>
          <c:orientation val="minMax"/>
        </c:scaling>
        <c:delete val="0"/>
        <c:axPos val="b"/>
        <c:numFmt formatCode="General" sourceLinked="1"/>
        <c:majorTickMark val="none"/>
        <c:minorTickMark val="none"/>
        <c:tickLblPos val="none"/>
        <c:crossAx val="361609792"/>
        <c:crosses val="autoZero"/>
        <c:auto val="0"/>
        <c:lblAlgn val="ctr"/>
        <c:lblOffset val="100"/>
        <c:noMultiLvlLbl val="1"/>
      </c:catAx>
      <c:valAx>
        <c:axId val="361609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6031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415.48</c:v>
                </c:pt>
                <c:pt idx="1">
                  <c:v>426.45</c:v>
                </c:pt>
                <c:pt idx="2">
                  <c:v>422.23</c:v>
                </c:pt>
                <c:pt idx="3">
                  <c:v>419.85</c:v>
                </c:pt>
                <c:pt idx="4">
                  <c:v>433.18</c:v>
                </c:pt>
              </c:numCache>
            </c:numRef>
          </c:val>
          <c:extLst xmlns:c16r2="http://schemas.microsoft.com/office/drawing/2015/06/chart">
            <c:ext xmlns:c16="http://schemas.microsoft.com/office/drawing/2014/chart" uri="{C3380CC4-5D6E-409C-BE32-E72D297353CC}">
              <c16:uniqueId val="{00000000-165E-4F4E-B099-26AB72442EA6}"/>
            </c:ext>
          </c:extLst>
        </c:ser>
        <c:dLbls>
          <c:showLegendKey val="0"/>
          <c:showVal val="0"/>
          <c:showCatName val="0"/>
          <c:showSerName val="0"/>
          <c:showPercent val="0"/>
          <c:showBubbleSize val="0"/>
        </c:dLbls>
        <c:gapWidth val="180"/>
        <c:overlap val="-90"/>
        <c:axId val="361602736"/>
        <c:axId val="361603520"/>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186.85</c:v>
                </c:pt>
                <c:pt idx="1">
                  <c:v>189.23</c:v>
                </c:pt>
                <c:pt idx="2">
                  <c:v>193.56</c:v>
                </c:pt>
                <c:pt idx="3">
                  <c:v>193.73</c:v>
                </c:pt>
                <c:pt idx="4">
                  <c:v>198.37</c:v>
                </c:pt>
              </c:numCache>
            </c:numRef>
          </c:val>
          <c:smooth val="0"/>
          <c:extLst xmlns:c16r2="http://schemas.microsoft.com/office/drawing/2015/06/chart">
            <c:ext xmlns:c16="http://schemas.microsoft.com/office/drawing/2014/chart" uri="{C3380CC4-5D6E-409C-BE32-E72D297353CC}">
              <c16:uniqueId val="{00000001-165E-4F4E-B099-26AB72442EA6}"/>
            </c:ext>
          </c:extLst>
        </c:ser>
        <c:dLbls>
          <c:showLegendKey val="0"/>
          <c:showVal val="0"/>
          <c:showCatName val="0"/>
          <c:showSerName val="0"/>
          <c:showPercent val="0"/>
          <c:showBubbleSize val="0"/>
        </c:dLbls>
        <c:marker val="1"/>
        <c:smooth val="0"/>
        <c:axId val="361602736"/>
        <c:axId val="361603520"/>
      </c:lineChart>
      <c:catAx>
        <c:axId val="361602736"/>
        <c:scaling>
          <c:orientation val="minMax"/>
        </c:scaling>
        <c:delete val="0"/>
        <c:axPos val="b"/>
        <c:numFmt formatCode="General" sourceLinked="1"/>
        <c:majorTickMark val="none"/>
        <c:minorTickMark val="none"/>
        <c:tickLblPos val="none"/>
        <c:crossAx val="361603520"/>
        <c:crosses val="autoZero"/>
        <c:auto val="0"/>
        <c:lblAlgn val="ctr"/>
        <c:lblOffset val="100"/>
        <c:noMultiLvlLbl val="1"/>
      </c:catAx>
      <c:valAx>
        <c:axId val="36160352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6027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663.61</c:v>
                </c:pt>
                <c:pt idx="1">
                  <c:v>678.15</c:v>
                </c:pt>
                <c:pt idx="2">
                  <c:v>684.29</c:v>
                </c:pt>
                <c:pt idx="3">
                  <c:v>683.99</c:v>
                </c:pt>
                <c:pt idx="4">
                  <c:v>703.82</c:v>
                </c:pt>
              </c:numCache>
            </c:numRef>
          </c:val>
          <c:extLst xmlns:c16r2="http://schemas.microsoft.com/office/drawing/2015/06/chart">
            <c:ext xmlns:c16="http://schemas.microsoft.com/office/drawing/2014/chart" uri="{C3380CC4-5D6E-409C-BE32-E72D297353CC}">
              <c16:uniqueId val="{00000000-EBD9-4F63-9285-B2D3974C33FF}"/>
            </c:ext>
          </c:extLst>
        </c:ser>
        <c:dLbls>
          <c:showLegendKey val="0"/>
          <c:showVal val="0"/>
          <c:showCatName val="0"/>
          <c:showSerName val="0"/>
          <c:showPercent val="0"/>
          <c:showBubbleSize val="0"/>
        </c:dLbls>
        <c:gapWidth val="180"/>
        <c:overlap val="-90"/>
        <c:axId val="361604304"/>
        <c:axId val="361604696"/>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319.07</c:v>
                </c:pt>
                <c:pt idx="1">
                  <c:v>324.35000000000002</c:v>
                </c:pt>
                <c:pt idx="2">
                  <c:v>330.16</c:v>
                </c:pt>
                <c:pt idx="3">
                  <c:v>339.58</c:v>
                </c:pt>
                <c:pt idx="4">
                  <c:v>351.73</c:v>
                </c:pt>
              </c:numCache>
            </c:numRef>
          </c:val>
          <c:smooth val="0"/>
          <c:extLst xmlns:c16r2="http://schemas.microsoft.com/office/drawing/2015/06/chart">
            <c:ext xmlns:c16="http://schemas.microsoft.com/office/drawing/2014/chart" uri="{C3380CC4-5D6E-409C-BE32-E72D297353CC}">
              <c16:uniqueId val="{00000001-EBD9-4F63-9285-B2D3974C33FF}"/>
            </c:ext>
          </c:extLst>
        </c:ser>
        <c:dLbls>
          <c:showLegendKey val="0"/>
          <c:showVal val="0"/>
          <c:showCatName val="0"/>
          <c:showSerName val="0"/>
          <c:showPercent val="0"/>
          <c:showBubbleSize val="0"/>
        </c:dLbls>
        <c:marker val="1"/>
        <c:smooth val="0"/>
        <c:axId val="361604304"/>
        <c:axId val="361604696"/>
      </c:lineChart>
      <c:catAx>
        <c:axId val="361604304"/>
        <c:scaling>
          <c:orientation val="minMax"/>
        </c:scaling>
        <c:delete val="0"/>
        <c:axPos val="b"/>
        <c:numFmt formatCode="General" sourceLinked="1"/>
        <c:majorTickMark val="none"/>
        <c:minorTickMark val="none"/>
        <c:tickLblPos val="none"/>
        <c:crossAx val="361604696"/>
        <c:crosses val="autoZero"/>
        <c:auto val="0"/>
        <c:lblAlgn val="ctr"/>
        <c:lblOffset val="100"/>
        <c:noMultiLvlLbl val="1"/>
      </c:catAx>
      <c:valAx>
        <c:axId val="36160469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6043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xmlns="" id="{00000000-0008-0000-0000-000004000000}"/>
                </a:ext>
              </a:extLst>
            </xdr:cNvPr>
            <xdr:cNvPicPr>
              <a:picLocks noChangeAspect="1" noChangeArrowheads="1"/>
              <a:extLst>
                <a:ext uri="{84589F7E-364E-4C9E-8A38-B11213B215E9}">
                  <a14:cameraTool cellRange="データ!AJ11:AO13" spid="_x0000_s126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xmlns=""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xmlns="" id="{00000000-0008-0000-0000-000008000000}"/>
                </a:ext>
              </a:extLst>
            </xdr:cNvPr>
            <xdr:cNvPicPr>
              <a:picLocks noChangeAspect="1" noChangeArrowheads="1"/>
              <a:extLst>
                <a:ext uri="{84589F7E-364E-4C9E-8A38-B11213B215E9}">
                  <a14:cameraTool cellRange="データ!AU10:AZ12" spid="_x0000_s126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xmlns="" id="{00000000-0008-0000-0000-00000B000000}"/>
                </a:ext>
              </a:extLst>
            </xdr:cNvPr>
            <xdr:cNvPicPr>
              <a:picLocks noChangeAspect="1" noChangeArrowheads="1"/>
              <a:extLst>
                <a:ext uri="{84589F7E-364E-4C9E-8A38-B11213B215E9}">
                  <a14:cameraTool cellRange="データ!BF10:BK12" spid="_x0000_s126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xmlns=""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xmlns=""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xmlns=""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xmlns=""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xmlns=""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xmlns=""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xmlns=""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xmlns=""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xmlns="" id="{00000000-0008-0000-0000-00001A000000}"/>
                </a:ext>
              </a:extLst>
            </xdr:cNvPr>
            <xdr:cNvPicPr preferRelativeResize="0">
              <a:picLocks noChangeArrowheads="1"/>
              <a:extLst>
                <a:ext uri="{84589F7E-364E-4C9E-8A38-B11213B215E9}">
                  <a14:cameraTool cellRange="データ!CB10:CG14" spid="_x0000_s126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xmlns="" id="{00000000-0008-0000-0000-00001D000000}"/>
                </a:ext>
              </a:extLst>
            </xdr:cNvPr>
            <xdr:cNvPicPr>
              <a:picLocks noChangeAspect="1" noChangeArrowheads="1"/>
              <a:extLst>
                <a:ext uri="{84589F7E-364E-4C9E-8A38-B11213B215E9}">
                  <a14:cameraTool cellRange="データ!CV10:DA12" spid="_x0000_s126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xmlns=""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xmlns=""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xmlns=""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xmlns=""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xmlns="" id="{00000000-0008-0000-0000-000028000000}"/>
                </a:ext>
              </a:extLst>
            </xdr:cNvPr>
            <xdr:cNvPicPr>
              <a:picLocks noChangeAspect="1" noChangeArrowheads="1"/>
              <a:extLst>
                <a:ext uri="{84589F7E-364E-4C9E-8A38-B11213B215E9}">
                  <a14:cameraTool cellRange="データ!DF10:DK12" spid="_x0000_s127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xmlns=""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xmlns="" id="{00000000-0008-0000-0000-00002B000000}"/>
                </a:ext>
              </a:extLst>
            </xdr:cNvPr>
            <xdr:cNvPicPr>
              <a:picLocks noChangeAspect="1" noChangeArrowheads="1"/>
              <a:extLst>
                <a:ext uri="{84589F7E-364E-4C9E-8A38-B11213B215E9}">
                  <a14:cameraTool cellRange="データ!DP10:DU12" spid="_x0000_s127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xmlns=""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xmlns=""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xmlns=""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xmlns=""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xmlns=""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xmlns=""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xmlns=""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xmlns=""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xmlns=""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xmlns=""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xmlns=""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xmlns=""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xmlns=""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xmlns=""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xmlns=""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xmlns=""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xmlns=""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xmlns=""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xmlns="" id="{00000000-0008-0000-0000-000040000000}"/>
                </a:ext>
              </a:extLst>
            </xdr:cNvPr>
            <xdr:cNvPicPr>
              <a:picLocks noChangeAspect="1" noChangeArrowheads="1"/>
              <a:extLst>
                <a:ext uri="{84589F7E-364E-4C9E-8A38-B11213B215E9}">
                  <a14:cameraTool cellRange="データ!ET10:EY12" spid="_x0000_s127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xmlns=""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xmlns="" id="{00000000-0008-0000-0000-000043000000}"/>
                </a:ext>
              </a:extLst>
            </xdr:cNvPr>
            <xdr:cNvPicPr>
              <a:picLocks noChangeAspect="1" noChangeArrowheads="1"/>
              <a:extLst>
                <a:ext uri="{84589F7E-364E-4C9E-8A38-B11213B215E9}">
                  <a14:cameraTool cellRange="データ!EJ10:EO12" spid="_x0000_s127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xmlns=""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xmlns="" id="{00000000-0008-0000-0000-000046000000}"/>
                </a:ext>
              </a:extLst>
            </xdr:cNvPr>
            <xdr:cNvPicPr>
              <a:picLocks noChangeAspect="1" noChangeArrowheads="1"/>
              <a:extLst>
                <a:ext uri="{84589F7E-364E-4C9E-8A38-B11213B215E9}">
                  <a14:cameraTool cellRange="データ!DZ10:EE12" spid="_x0000_s127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xmlns=""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xmlns="" id="{00000000-0008-0000-0000-000049000000}"/>
                </a:ext>
              </a:extLst>
            </xdr:cNvPr>
            <xdr:cNvPicPr>
              <a:picLocks noChangeAspect="1" noChangeArrowheads="1"/>
              <a:extLst>
                <a:ext uri="{84589F7E-364E-4C9E-8A38-B11213B215E9}">
                  <a14:cameraTool cellRange="データ!FD10:FI12" spid="_x0000_s127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xmlns="" id="{00000000-0008-0000-0000-00000E000000}"/>
                </a:ext>
              </a:extLst>
            </xdr:cNvPr>
            <xdr:cNvPicPr>
              <a:picLocks noChangeAspect="1" noChangeArrowheads="1"/>
              <a:extLst>
                <a:ext uri="{84589F7E-364E-4C9E-8A38-B11213B215E9}">
                  <a14:cameraTool cellRange="データ!BQ10:BV12" spid="_x0000_s127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xmlns=""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xmlns=""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xmlns=""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xmlns=""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xmlns=""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xmlns=""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xmlns=""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Normal="100" zoomScaleSheetLayoutView="100" workbookViewId="0">
      <selection activeCell="BH92" sqref="BH92"/>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4" t="str">
        <f>データ!O6</f>
        <v>青森県　青森市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t="str">
        <f>データ!I10</f>
        <v>H27</v>
      </c>
      <c r="AR7" s="128"/>
      <c r="AS7" s="128"/>
      <c r="AT7" s="128"/>
      <c r="AU7" s="129"/>
      <c r="AV7" s="130" t="str">
        <f>データ!J10</f>
        <v>H28</v>
      </c>
      <c r="AW7" s="128"/>
      <c r="AX7" s="128"/>
      <c r="AY7" s="128"/>
      <c r="AZ7" s="129"/>
      <c r="BA7" s="130" t="str">
        <f>データ!K10</f>
        <v>H29</v>
      </c>
      <c r="BB7" s="128"/>
      <c r="BC7" s="128"/>
      <c r="BD7" s="128"/>
      <c r="BE7" s="129"/>
      <c r="BF7" s="130" t="str">
        <f>データ!L10</f>
        <v>H30</v>
      </c>
      <c r="BG7" s="128"/>
      <c r="BH7" s="128"/>
      <c r="BI7" s="128"/>
      <c r="BJ7" s="129"/>
      <c r="BK7" s="130" t="str">
        <f>データ!M10</f>
        <v>R01</v>
      </c>
      <c r="BL7" s="128"/>
      <c r="BM7" s="128"/>
      <c r="BN7" s="128"/>
      <c r="BO7" s="129"/>
      <c r="BS7" s="8"/>
      <c r="BT7" s="8"/>
      <c r="BU7" s="8"/>
      <c r="BV7" s="8"/>
      <c r="BW7" s="8"/>
      <c r="BX7" s="8"/>
      <c r="BY7" s="8"/>
    </row>
    <row r="8" spans="1:78" ht="18.75" customHeight="1" x14ac:dyDescent="0.15">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7362</v>
      </c>
      <c r="AR8" s="117"/>
      <c r="AS8" s="117"/>
      <c r="AT8" s="117"/>
      <c r="AU8" s="118"/>
      <c r="AV8" s="119">
        <f>データ!AC6</f>
        <v>7434</v>
      </c>
      <c r="AW8" s="117"/>
      <c r="AX8" s="117"/>
      <c r="AY8" s="117"/>
      <c r="AZ8" s="118"/>
      <c r="BA8" s="119">
        <f>データ!AD6</f>
        <v>7446</v>
      </c>
      <c r="BB8" s="117"/>
      <c r="BC8" s="117"/>
      <c r="BD8" s="117"/>
      <c r="BE8" s="118"/>
      <c r="BF8" s="119">
        <f>データ!AE6</f>
        <v>7382</v>
      </c>
      <c r="BG8" s="117"/>
      <c r="BH8" s="117"/>
      <c r="BI8" s="117"/>
      <c r="BJ8" s="118"/>
      <c r="BK8" s="119">
        <f>データ!AF6</f>
        <v>7065</v>
      </c>
      <c r="BL8" s="117"/>
      <c r="BM8" s="117"/>
      <c r="BN8" s="117"/>
      <c r="BO8" s="118"/>
      <c r="BS8" s="9"/>
      <c r="BT8" s="9"/>
      <c r="BU8" s="9"/>
      <c r="BV8" s="9"/>
      <c r="BW8" s="9"/>
      <c r="BX8" s="9"/>
      <c r="BY8" s="9"/>
    </row>
    <row r="9" spans="1:78" ht="18.75" customHeight="1" x14ac:dyDescent="0.15">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274180</v>
      </c>
      <c r="AR9" s="109"/>
      <c r="AS9" s="109"/>
      <c r="AT9" s="109"/>
      <c r="AU9" s="109"/>
      <c r="AV9" s="100">
        <f>データ!AH6</f>
        <v>221395</v>
      </c>
      <c r="AW9" s="101"/>
      <c r="AX9" s="101"/>
      <c r="AY9" s="101"/>
      <c r="AZ9" s="102"/>
      <c r="BA9" s="100">
        <f>データ!AI6</f>
        <v>134132</v>
      </c>
      <c r="BB9" s="101"/>
      <c r="BC9" s="101"/>
      <c r="BD9" s="101"/>
      <c r="BE9" s="102"/>
      <c r="BF9" s="100">
        <f>データ!AJ6</f>
        <v>134012</v>
      </c>
      <c r="BG9" s="101"/>
      <c r="BH9" s="101"/>
      <c r="BI9" s="101"/>
      <c r="BJ9" s="102"/>
      <c r="BK9" s="100">
        <f>データ!AK6</f>
        <v>150267</v>
      </c>
      <c r="BL9" s="101"/>
      <c r="BM9" s="101"/>
      <c r="BN9" s="101"/>
      <c r="BO9" s="102"/>
      <c r="BP9" s="10"/>
      <c r="BQ9" s="10"/>
      <c r="BR9" s="10"/>
      <c r="BS9" s="10"/>
      <c r="BT9" s="10"/>
      <c r="BU9" s="10"/>
      <c r="BV9" s="10"/>
      <c r="BW9" s="10"/>
      <c r="BX9" s="10"/>
      <c r="BY9" s="10"/>
    </row>
    <row r="10" spans="1:78" ht="18.399999999999999" customHeight="1" x14ac:dyDescent="0.15">
      <c r="A10" s="2"/>
      <c r="B10" s="105">
        <f>データ!T6</f>
        <v>9.9</v>
      </c>
      <c r="C10" s="106"/>
      <c r="D10" s="106"/>
      <c r="E10" s="106"/>
      <c r="F10" s="106"/>
      <c r="G10" s="106"/>
      <c r="H10" s="106"/>
      <c r="I10" s="107"/>
      <c r="J10" s="108">
        <f>データ!U6</f>
        <v>218.3</v>
      </c>
      <c r="K10" s="108"/>
      <c r="L10" s="108"/>
      <c r="M10" s="108"/>
      <c r="N10" s="108"/>
      <c r="O10" s="108"/>
      <c r="P10" s="108"/>
      <c r="Q10" s="108"/>
      <c r="R10" s="109">
        <f>データ!V6</f>
        <v>3353</v>
      </c>
      <c r="S10" s="109"/>
      <c r="T10" s="109"/>
      <c r="U10" s="109"/>
      <c r="V10" s="109"/>
      <c r="W10" s="109"/>
      <c r="X10" s="109"/>
      <c r="Y10" s="109"/>
      <c r="Z10" s="109">
        <f>データ!W6</f>
        <v>141</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0">
        <f>データ!X6</f>
        <v>214</v>
      </c>
      <c r="C12" s="101"/>
      <c r="D12" s="101"/>
      <c r="E12" s="101"/>
      <c r="F12" s="101"/>
      <c r="G12" s="101"/>
      <c r="H12" s="101"/>
      <c r="I12" s="102"/>
      <c r="J12" s="103">
        <f>データ!Y6</f>
        <v>4.4000000000000004</v>
      </c>
      <c r="K12" s="103"/>
      <c r="L12" s="103"/>
      <c r="M12" s="103"/>
      <c r="N12" s="103"/>
      <c r="O12" s="103"/>
      <c r="P12" s="103"/>
      <c r="Q12" s="103"/>
      <c r="R12" s="104" t="str">
        <f>データ!Z6</f>
        <v>有</v>
      </c>
      <c r="S12" s="104"/>
      <c r="T12" s="104"/>
      <c r="U12" s="104"/>
      <c r="V12" s="104"/>
      <c r="W12" s="104"/>
      <c r="X12" s="104"/>
      <c r="Y12" s="104"/>
      <c r="Z12" s="104" t="str">
        <f>データ!AA6</f>
        <v>有</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121</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120</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122</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YQskaeBGr3bkZEy273phvSu9EhmkYQmyZBh25XlEEdkxg4WXUHXR1TSydScNf4Df8LXs1FAyoTguKmunUj/Vqw==" saltValue="wTY7Zs4dMDonL8mweSY7jQ=="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2019</v>
      </c>
      <c r="J6" s="55" t="str">
        <f t="shared" ref="J6:AK6" si="3">J7</f>
        <v>022012</v>
      </c>
      <c r="K6" s="55" t="str">
        <f t="shared" si="3"/>
        <v>46</v>
      </c>
      <c r="L6" s="55" t="str">
        <f t="shared" si="3"/>
        <v>03</v>
      </c>
      <c r="M6" s="56" t="str">
        <f>M7</f>
        <v>3</v>
      </c>
      <c r="N6" s="56" t="str">
        <f>N7</f>
        <v>000</v>
      </c>
      <c r="O6" s="55" t="str">
        <f t="shared" si="3"/>
        <v>青森県　青森市</v>
      </c>
      <c r="P6" s="55" t="str">
        <f t="shared" si="3"/>
        <v>法適用</v>
      </c>
      <c r="Q6" s="55" t="str">
        <f t="shared" si="3"/>
        <v>交通事業</v>
      </c>
      <c r="R6" s="55" t="str">
        <f t="shared" si="3"/>
        <v>自動車運送事業</v>
      </c>
      <c r="S6" s="55" t="str">
        <f t="shared" si="3"/>
        <v>自治体職員</v>
      </c>
      <c r="T6" s="57">
        <f t="shared" si="3"/>
        <v>9.9</v>
      </c>
      <c r="U6" s="57">
        <f t="shared" si="3"/>
        <v>218.3</v>
      </c>
      <c r="V6" s="58">
        <f t="shared" si="3"/>
        <v>3353</v>
      </c>
      <c r="W6" s="58">
        <f t="shared" si="3"/>
        <v>141</v>
      </c>
      <c r="X6" s="58">
        <f t="shared" si="3"/>
        <v>214</v>
      </c>
      <c r="Y6" s="57">
        <f>Y7</f>
        <v>4.4000000000000004</v>
      </c>
      <c r="Z6" s="55" t="str">
        <f t="shared" si="3"/>
        <v>有</v>
      </c>
      <c r="AA6" s="55" t="str">
        <f t="shared" si="3"/>
        <v>有</v>
      </c>
      <c r="AB6" s="58">
        <f t="shared" si="3"/>
        <v>7362</v>
      </c>
      <c r="AC6" s="58">
        <f t="shared" si="3"/>
        <v>7434</v>
      </c>
      <c r="AD6" s="58">
        <f t="shared" si="3"/>
        <v>7446</v>
      </c>
      <c r="AE6" s="58">
        <f t="shared" si="3"/>
        <v>7382</v>
      </c>
      <c r="AF6" s="58">
        <f t="shared" si="3"/>
        <v>7065</v>
      </c>
      <c r="AG6" s="58">
        <f t="shared" si="3"/>
        <v>274180</v>
      </c>
      <c r="AH6" s="58">
        <f t="shared" si="3"/>
        <v>221395</v>
      </c>
      <c r="AI6" s="58">
        <f t="shared" si="3"/>
        <v>134132</v>
      </c>
      <c r="AJ6" s="58">
        <f t="shared" si="3"/>
        <v>134012</v>
      </c>
      <c r="AK6" s="58">
        <f t="shared" si="3"/>
        <v>150267</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v>9.9</v>
      </c>
      <c r="U7" s="64">
        <v>218.3</v>
      </c>
      <c r="V7" s="65">
        <v>3353</v>
      </c>
      <c r="W7" s="65">
        <v>141</v>
      </c>
      <c r="X7" s="65">
        <v>214</v>
      </c>
      <c r="Y7" s="64">
        <v>4.4000000000000004</v>
      </c>
      <c r="Z7" s="63" t="s">
        <v>99</v>
      </c>
      <c r="AA7" s="63" t="s">
        <v>99</v>
      </c>
      <c r="AB7" s="65">
        <v>7362</v>
      </c>
      <c r="AC7" s="65">
        <v>7434</v>
      </c>
      <c r="AD7" s="65">
        <v>7446</v>
      </c>
      <c r="AE7" s="65">
        <v>7382</v>
      </c>
      <c r="AF7" s="65">
        <v>7065</v>
      </c>
      <c r="AG7" s="65">
        <v>274180</v>
      </c>
      <c r="AH7" s="65">
        <v>221395</v>
      </c>
      <c r="AI7" s="65">
        <v>134132</v>
      </c>
      <c r="AJ7" s="65">
        <v>134012</v>
      </c>
      <c r="AK7" s="65">
        <v>150267</v>
      </c>
      <c r="AL7" s="64">
        <v>105.9</v>
      </c>
      <c r="AM7" s="64">
        <v>98.6</v>
      </c>
      <c r="AN7" s="64">
        <v>100.6</v>
      </c>
      <c r="AO7" s="64">
        <v>92.7</v>
      </c>
      <c r="AP7" s="64">
        <v>89.4</v>
      </c>
      <c r="AQ7" s="64">
        <v>104.1</v>
      </c>
      <c r="AR7" s="64">
        <v>103.5</v>
      </c>
      <c r="AS7" s="64">
        <v>103.3</v>
      </c>
      <c r="AT7" s="64">
        <v>102.4</v>
      </c>
      <c r="AU7" s="64">
        <v>98.5</v>
      </c>
      <c r="AV7" s="64">
        <v>100</v>
      </c>
      <c r="AW7" s="64">
        <v>87.4</v>
      </c>
      <c r="AX7" s="64">
        <v>83.3</v>
      </c>
      <c r="AY7" s="64">
        <v>87.7</v>
      </c>
      <c r="AZ7" s="64">
        <v>79.599999999999994</v>
      </c>
      <c r="BA7" s="64">
        <v>75.2</v>
      </c>
      <c r="BB7" s="64">
        <v>95.5</v>
      </c>
      <c r="BC7" s="64">
        <v>94.2</v>
      </c>
      <c r="BD7" s="64">
        <v>94</v>
      </c>
      <c r="BE7" s="64">
        <v>93.2</v>
      </c>
      <c r="BF7" s="64">
        <v>89.9</v>
      </c>
      <c r="BG7" s="64">
        <v>100</v>
      </c>
      <c r="BH7" s="64">
        <v>34.4</v>
      </c>
      <c r="BI7" s="64">
        <v>44.4</v>
      </c>
      <c r="BJ7" s="64">
        <v>56.1</v>
      </c>
      <c r="BK7" s="64">
        <v>39.299999999999997</v>
      </c>
      <c r="BL7" s="64">
        <v>27.1</v>
      </c>
      <c r="BM7" s="64">
        <v>97.7</v>
      </c>
      <c r="BN7" s="64">
        <v>100</v>
      </c>
      <c r="BO7" s="64">
        <v>156.69999999999999</v>
      </c>
      <c r="BP7" s="64">
        <v>155.30000000000001</v>
      </c>
      <c r="BQ7" s="64">
        <v>154.19999999999999</v>
      </c>
      <c r="BR7" s="64">
        <v>100</v>
      </c>
      <c r="BS7" s="64">
        <v>116.9</v>
      </c>
      <c r="BT7" s="64">
        <v>114.6</v>
      </c>
      <c r="BU7" s="64">
        <v>102</v>
      </c>
      <c r="BV7" s="64">
        <v>115.1</v>
      </c>
      <c r="BW7" s="64">
        <v>127.2</v>
      </c>
      <c r="BX7" s="64">
        <v>90.4</v>
      </c>
      <c r="BY7" s="64">
        <v>86.1</v>
      </c>
      <c r="BZ7" s="64">
        <v>62.9</v>
      </c>
      <c r="CA7" s="64">
        <v>34.799999999999997</v>
      </c>
      <c r="CB7" s="64">
        <v>35.1</v>
      </c>
      <c r="CC7" s="64">
        <v>0</v>
      </c>
      <c r="CD7" s="64">
        <v>37.200000000000003</v>
      </c>
      <c r="CE7" s="64">
        <v>29.8</v>
      </c>
      <c r="CF7" s="64">
        <v>18</v>
      </c>
      <c r="CG7" s="64">
        <v>18.2</v>
      </c>
      <c r="CH7" s="64">
        <v>21.3</v>
      </c>
      <c r="CI7" s="64">
        <v>13.6</v>
      </c>
      <c r="CJ7" s="64">
        <v>14.6</v>
      </c>
      <c r="CK7" s="64">
        <v>14.5</v>
      </c>
      <c r="CL7" s="64">
        <v>14.7</v>
      </c>
      <c r="CM7" s="64">
        <v>14.2</v>
      </c>
      <c r="CN7" s="64">
        <v>305.39999999999998</v>
      </c>
      <c r="CO7" s="64">
        <v>308.8</v>
      </c>
      <c r="CP7" s="64">
        <v>309.10000000000002</v>
      </c>
      <c r="CQ7" s="64">
        <v>313.5</v>
      </c>
      <c r="CR7" s="64">
        <v>334.1</v>
      </c>
      <c r="CS7" s="64">
        <v>177.3</v>
      </c>
      <c r="CT7" s="64">
        <v>180</v>
      </c>
      <c r="CU7" s="64">
        <v>180.1</v>
      </c>
      <c r="CV7" s="64">
        <v>182.9</v>
      </c>
      <c r="CW7" s="64">
        <v>190.5</v>
      </c>
      <c r="CX7" s="64">
        <v>12.2</v>
      </c>
      <c r="CY7" s="64">
        <v>9.6</v>
      </c>
      <c r="CZ7" s="64">
        <v>5.8</v>
      </c>
      <c r="DA7" s="64">
        <v>5.8</v>
      </c>
      <c r="DB7" s="64">
        <v>6.4</v>
      </c>
      <c r="DC7" s="64">
        <v>7.7</v>
      </c>
      <c r="DD7" s="64">
        <v>8.1</v>
      </c>
      <c r="DE7" s="64">
        <v>8</v>
      </c>
      <c r="DF7" s="64">
        <v>8</v>
      </c>
      <c r="DG7" s="64">
        <v>7.5</v>
      </c>
      <c r="DH7" s="64">
        <v>32.799999999999997</v>
      </c>
      <c r="DI7" s="64">
        <v>32.700000000000003</v>
      </c>
      <c r="DJ7" s="64">
        <v>33.1</v>
      </c>
      <c r="DK7" s="64">
        <v>36.5</v>
      </c>
      <c r="DL7" s="64">
        <v>32.700000000000003</v>
      </c>
      <c r="DM7" s="64">
        <v>27</v>
      </c>
      <c r="DN7" s="64">
        <v>22.5</v>
      </c>
      <c r="DO7" s="64">
        <v>21.9</v>
      </c>
      <c r="DP7" s="64">
        <v>23.3</v>
      </c>
      <c r="DQ7" s="64">
        <v>29.5</v>
      </c>
      <c r="DR7" s="64">
        <v>72.7</v>
      </c>
      <c r="DS7" s="64">
        <v>74</v>
      </c>
      <c r="DT7" s="64">
        <v>74.3</v>
      </c>
      <c r="DU7" s="64">
        <v>75.099999999999994</v>
      </c>
      <c r="DV7" s="64">
        <v>77.2</v>
      </c>
      <c r="DW7" s="64">
        <v>78.900000000000006</v>
      </c>
      <c r="DX7" s="64">
        <v>78.400000000000006</v>
      </c>
      <c r="DY7" s="64">
        <v>77.8</v>
      </c>
      <c r="DZ7" s="64">
        <v>77.400000000000006</v>
      </c>
      <c r="EA7" s="64">
        <v>74.900000000000006</v>
      </c>
      <c r="EB7" s="66">
        <v>478.26</v>
      </c>
      <c r="EC7" s="66">
        <v>481.31</v>
      </c>
      <c r="ED7" s="66">
        <v>497.07</v>
      </c>
      <c r="EE7" s="66">
        <v>482.43</v>
      </c>
      <c r="EF7" s="66">
        <v>428.94</v>
      </c>
      <c r="EG7" s="66">
        <v>251.2</v>
      </c>
      <c r="EH7" s="66">
        <v>255.17</v>
      </c>
      <c r="EI7" s="66">
        <v>248.24</v>
      </c>
      <c r="EJ7" s="66">
        <v>249.59</v>
      </c>
      <c r="EK7" s="66">
        <v>250.69</v>
      </c>
      <c r="EL7" s="66">
        <v>663.61</v>
      </c>
      <c r="EM7" s="66">
        <v>678.15</v>
      </c>
      <c r="EN7" s="66">
        <v>684.29</v>
      </c>
      <c r="EO7" s="66">
        <v>683.99</v>
      </c>
      <c r="EP7" s="66">
        <v>703.82</v>
      </c>
      <c r="EQ7" s="66">
        <v>319.07</v>
      </c>
      <c r="ER7" s="66">
        <v>324.35000000000002</v>
      </c>
      <c r="ES7" s="66">
        <v>330.16</v>
      </c>
      <c r="ET7" s="66">
        <v>339.58</v>
      </c>
      <c r="EU7" s="66">
        <v>351.73</v>
      </c>
      <c r="EV7" s="66">
        <v>415.48</v>
      </c>
      <c r="EW7" s="66">
        <v>426.45</v>
      </c>
      <c r="EX7" s="66">
        <v>422.23</v>
      </c>
      <c r="EY7" s="66">
        <v>419.85</v>
      </c>
      <c r="EZ7" s="66">
        <v>433.18</v>
      </c>
      <c r="FA7" s="66">
        <v>186.85</v>
      </c>
      <c r="FB7" s="66">
        <v>189.23</v>
      </c>
      <c r="FC7" s="66">
        <v>193.56</v>
      </c>
      <c r="FD7" s="66">
        <v>193.73</v>
      </c>
      <c r="FE7" s="66">
        <v>198.37</v>
      </c>
      <c r="FF7" s="64">
        <v>14</v>
      </c>
      <c r="FG7" s="64">
        <v>13.8</v>
      </c>
      <c r="FH7" s="64">
        <v>14.2</v>
      </c>
      <c r="FI7" s="64">
        <v>13.6</v>
      </c>
      <c r="FJ7" s="64">
        <v>12.1</v>
      </c>
      <c r="FK7" s="64">
        <v>17.7</v>
      </c>
      <c r="FL7" s="64">
        <v>18</v>
      </c>
      <c r="FM7" s="64">
        <v>18.399999999999999</v>
      </c>
      <c r="FN7" s="64">
        <v>18.3</v>
      </c>
      <c r="FO7" s="64">
        <v>18.100000000000001</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100</v>
      </c>
      <c r="J9" s="68" t="s">
        <v>101</v>
      </c>
      <c r="K9" s="68" t="s">
        <v>102</v>
      </c>
      <c r="L9" s="68" t="s">
        <v>103</v>
      </c>
      <c r="M9" s="68" t="s">
        <v>104</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105</v>
      </c>
      <c r="AV9" s="69"/>
      <c r="AW9" s="69"/>
      <c r="AX9" s="69"/>
      <c r="AY9" s="69"/>
      <c r="AZ9" s="69"/>
      <c r="BA9" s="67"/>
      <c r="BB9" s="67"/>
      <c r="BC9" s="2"/>
      <c r="BD9" s="2"/>
      <c r="BE9" s="2"/>
      <c r="BF9" s="67" t="s">
        <v>105</v>
      </c>
      <c r="BG9" s="69"/>
      <c r="BH9" s="69"/>
      <c r="BI9" s="69"/>
      <c r="BJ9" s="69"/>
      <c r="BK9" s="69"/>
      <c r="BL9" s="2"/>
      <c r="BM9" s="2"/>
      <c r="BN9" s="2"/>
      <c r="BO9" s="2"/>
      <c r="BP9" s="2"/>
      <c r="BQ9" s="67" t="s">
        <v>105</v>
      </c>
      <c r="BR9" s="69"/>
      <c r="BS9" s="69"/>
      <c r="BT9" s="69"/>
      <c r="BU9" s="69"/>
      <c r="BV9" s="69"/>
      <c r="BW9" s="2"/>
      <c r="BX9" s="2"/>
      <c r="BY9" s="2"/>
      <c r="BZ9" s="2"/>
      <c r="CA9" s="2"/>
      <c r="CB9" s="67" t="s">
        <v>105</v>
      </c>
      <c r="CC9" s="69"/>
      <c r="CD9" s="69"/>
      <c r="CE9" s="69"/>
      <c r="CF9" s="69"/>
      <c r="CG9" s="69"/>
      <c r="CH9" s="2"/>
      <c r="CI9" s="2"/>
      <c r="CJ9" s="2"/>
      <c r="CK9" s="2"/>
      <c r="CL9" s="2"/>
      <c r="CM9" s="2"/>
      <c r="CN9" s="2"/>
      <c r="CO9" s="2"/>
      <c r="CP9" s="2"/>
      <c r="CQ9" s="2"/>
      <c r="CR9" s="2"/>
      <c r="CS9" s="2"/>
      <c r="CT9" s="2"/>
      <c r="CU9" s="2"/>
      <c r="CV9" s="67" t="s">
        <v>105</v>
      </c>
      <c r="CW9" s="69"/>
      <c r="CX9" s="69"/>
      <c r="CY9" s="69"/>
      <c r="CZ9" s="69"/>
      <c r="DA9" s="69"/>
      <c r="DB9" s="2"/>
      <c r="DC9" s="2"/>
      <c r="DD9" s="2"/>
      <c r="DE9" s="2"/>
      <c r="DF9" s="67" t="s">
        <v>105</v>
      </c>
      <c r="DG9" s="69"/>
      <c r="DH9" s="69"/>
      <c r="DI9" s="69"/>
      <c r="DJ9" s="69"/>
      <c r="DK9" s="69"/>
      <c r="DL9" s="2"/>
      <c r="DM9" s="2"/>
      <c r="DN9" s="2"/>
      <c r="DO9" s="2"/>
      <c r="DP9" s="67" t="s">
        <v>105</v>
      </c>
      <c r="DQ9" s="69"/>
      <c r="DR9" s="69"/>
      <c r="DS9" s="69"/>
      <c r="DT9" s="69"/>
      <c r="DU9" s="69"/>
      <c r="DV9" s="2"/>
      <c r="DW9" s="2"/>
      <c r="DX9" s="2"/>
      <c r="DY9" s="2"/>
      <c r="DZ9" s="67" t="s">
        <v>105</v>
      </c>
      <c r="EA9" s="69"/>
      <c r="EB9" s="69"/>
      <c r="EC9" s="69"/>
      <c r="ED9" s="69"/>
      <c r="EE9" s="69"/>
      <c r="EF9" s="2"/>
      <c r="EG9" s="2"/>
      <c r="EH9" s="2"/>
      <c r="EI9" s="2"/>
      <c r="EJ9" s="67" t="s">
        <v>105</v>
      </c>
      <c r="EK9" s="69"/>
      <c r="EL9" s="69"/>
      <c r="EM9" s="69"/>
      <c r="EN9" s="69"/>
      <c r="EO9" s="69"/>
      <c r="EP9" s="2"/>
      <c r="EQ9" s="2"/>
      <c r="ER9" s="2"/>
      <c r="ES9" s="2"/>
      <c r="ET9" s="67" t="s">
        <v>105</v>
      </c>
      <c r="EU9" s="69"/>
      <c r="EV9" s="69"/>
      <c r="EW9" s="69"/>
      <c r="EX9" s="69"/>
      <c r="EY9" s="69"/>
      <c r="EZ9" s="2"/>
      <c r="FA9" s="2"/>
      <c r="FB9" s="2"/>
      <c r="FC9" s="2"/>
      <c r="FD9" s="67" t="s">
        <v>105</v>
      </c>
      <c r="FE9" s="69"/>
      <c r="FF9" s="69"/>
      <c r="FG9" s="69"/>
      <c r="FH9" s="69"/>
      <c r="FI9" s="69"/>
      <c r="FJ9" s="2"/>
      <c r="FK9" s="2"/>
      <c r="FL9" s="2"/>
      <c r="FM9" s="2"/>
    </row>
    <row r="10" spans="8:171" x14ac:dyDescent="0.15">
      <c r="H10" s="68" t="s">
        <v>106</v>
      </c>
      <c r="I10" s="70" t="str">
        <f>IF(VALUE($I$6)=0,"0",IF(VALUE($I$6)&gt;2022,"R"&amp;TEXT(VALUE($I$6)-2022,"00"),"H"&amp;VALUE($I$6)-1992))</f>
        <v>H27</v>
      </c>
      <c r="J10" s="70" t="str">
        <f>IF(VALUE($I$6)=0,"0",IF(VALUE($I$6)&gt;2021,"R"&amp;TEXT(VALUE($I$6)-2021,"00"),"H"&amp;VALUE($I$6)-1991))</f>
        <v>H28</v>
      </c>
      <c r="K10" s="70" t="str">
        <f>IF(VALUE($I$6)=0,"0",IF(VALUE($I$6)&gt;2020,"R"&amp;TEXT(VALUE($I$6)-2020,"00"),"H"&amp;VALUE($I$6)-1990))</f>
        <v>H29</v>
      </c>
      <c r="L10" s="70" t="str">
        <f>IF(VALUE($I$6)=0,"0",IF(VALUE($I$6)&gt;2019,"R"&amp;TEXT(VALUE($I$6)-2019,"00"),"H"&amp;VALUE($I$6)-1989))</f>
        <v>H30</v>
      </c>
      <c r="M10" s="70" t="str">
        <f>IF(VALUE($I$6)=0,"0",IF(VALUE($I$6)&gt;2018,"R"&amp;TEXT(VALUE($I$6)-2018,"00"),"H"&amp;VALUE($I$6)-1988))</f>
        <v>R01</v>
      </c>
      <c r="N10" s="2"/>
      <c r="O10" s="2"/>
      <c r="P10" s="2"/>
      <c r="Q10" s="2"/>
      <c r="R10" s="2"/>
      <c r="S10" s="2"/>
      <c r="T10" s="2"/>
      <c r="U10" s="2"/>
      <c r="V10" s="2"/>
      <c r="W10" s="2"/>
      <c r="X10" s="2"/>
      <c r="Y10" s="2"/>
      <c r="Z10" s="2"/>
      <c r="AA10" s="2"/>
      <c r="AB10" s="2"/>
      <c r="AC10" s="2"/>
      <c r="AD10" s="2"/>
      <c r="AE10" s="2"/>
      <c r="AF10" s="2"/>
      <c r="AG10" s="2"/>
      <c r="AH10" s="2"/>
      <c r="AI10" s="2"/>
      <c r="AJ10" s="67" t="s">
        <v>105</v>
      </c>
      <c r="AK10" s="69"/>
      <c r="AL10" s="69"/>
      <c r="AM10" s="69"/>
      <c r="AN10" s="69"/>
      <c r="AO10" s="69"/>
      <c r="AP10" s="71"/>
      <c r="AQ10" s="71"/>
      <c r="AR10" s="71"/>
      <c r="AS10" s="71"/>
      <c r="AT10" s="71"/>
      <c r="AU10" s="72"/>
      <c r="AV10" s="73" t="str">
        <f>$I$10</f>
        <v>H27</v>
      </c>
      <c r="AW10" s="73" t="str">
        <f>$J$10</f>
        <v>H28</v>
      </c>
      <c r="AX10" s="73" t="str">
        <f>$K$10</f>
        <v>H29</v>
      </c>
      <c r="AY10" s="73" t="str">
        <f>$L$10</f>
        <v>H30</v>
      </c>
      <c r="AZ10" s="73" t="str">
        <f>$M$10</f>
        <v>R01</v>
      </c>
      <c r="BA10" s="71"/>
      <c r="BB10" s="72"/>
      <c r="BC10" s="71"/>
      <c r="BD10" s="71"/>
      <c r="BE10" s="71"/>
      <c r="BF10" s="72"/>
      <c r="BG10" s="73" t="str">
        <f>$I$10</f>
        <v>H27</v>
      </c>
      <c r="BH10" s="73" t="str">
        <f>$J$10</f>
        <v>H28</v>
      </c>
      <c r="BI10" s="73" t="str">
        <f>$K$10</f>
        <v>H29</v>
      </c>
      <c r="BJ10" s="73" t="str">
        <f>$L$10</f>
        <v>H30</v>
      </c>
      <c r="BK10" s="73" t="str">
        <f>$M$10</f>
        <v>R01</v>
      </c>
      <c r="BL10" s="71"/>
      <c r="BM10" s="71"/>
      <c r="BN10" s="71"/>
      <c r="BO10" s="71"/>
      <c r="BP10" s="71"/>
      <c r="BQ10" s="72"/>
      <c r="BR10" s="73" t="str">
        <f>$I$10</f>
        <v>H27</v>
      </c>
      <c r="BS10" s="73" t="str">
        <f>$J$10</f>
        <v>H28</v>
      </c>
      <c r="BT10" s="73" t="str">
        <f>$K$10</f>
        <v>H29</v>
      </c>
      <c r="BU10" s="73" t="str">
        <f>$L$10</f>
        <v>H30</v>
      </c>
      <c r="BV10" s="73" t="str">
        <f>$M$10</f>
        <v>R01</v>
      </c>
      <c r="BW10" s="71"/>
      <c r="BX10" s="71"/>
      <c r="BY10" s="71"/>
      <c r="BZ10" s="71"/>
      <c r="CA10" s="71"/>
      <c r="CB10" s="72"/>
      <c r="CC10" s="73" t="str">
        <f>$I$10</f>
        <v>H27</v>
      </c>
      <c r="CD10" s="73" t="str">
        <f>$J$10</f>
        <v>H28</v>
      </c>
      <c r="CE10" s="73" t="str">
        <f>$K$10</f>
        <v>H29</v>
      </c>
      <c r="CF10" s="73" t="str">
        <f>$L$10</f>
        <v>H30</v>
      </c>
      <c r="CG10" s="73" t="str">
        <f>$M$10</f>
        <v>R01</v>
      </c>
      <c r="CH10" s="71"/>
      <c r="CI10" s="71"/>
      <c r="CJ10" s="71"/>
      <c r="CK10" s="71"/>
      <c r="CL10" s="71"/>
      <c r="CM10" s="71"/>
      <c r="CN10" s="71"/>
      <c r="CO10" s="71"/>
      <c r="CP10" s="71"/>
      <c r="CQ10" s="71"/>
      <c r="CR10" s="71"/>
      <c r="CS10" s="71"/>
      <c r="CT10" s="71"/>
      <c r="CU10" s="71"/>
      <c r="CV10" s="72"/>
      <c r="CW10" s="73" t="str">
        <f>$I$10</f>
        <v>H27</v>
      </c>
      <c r="CX10" s="73" t="str">
        <f>$J$10</f>
        <v>H28</v>
      </c>
      <c r="CY10" s="73" t="str">
        <f>$K$10</f>
        <v>H29</v>
      </c>
      <c r="CZ10" s="73" t="str">
        <f>$L$10</f>
        <v>H30</v>
      </c>
      <c r="DA10" s="73" t="str">
        <f>$M$10</f>
        <v>R01</v>
      </c>
      <c r="DB10" s="71"/>
      <c r="DC10" s="71"/>
      <c r="DD10" s="71"/>
      <c r="DE10" s="71"/>
      <c r="DF10" s="72"/>
      <c r="DG10" s="73" t="str">
        <f>$I$10</f>
        <v>H27</v>
      </c>
      <c r="DH10" s="73" t="str">
        <f>$J$10</f>
        <v>H28</v>
      </c>
      <c r="DI10" s="73" t="str">
        <f>$K$10</f>
        <v>H29</v>
      </c>
      <c r="DJ10" s="73" t="str">
        <f>$L$10</f>
        <v>H30</v>
      </c>
      <c r="DK10" s="73" t="str">
        <f>$M$10</f>
        <v>R01</v>
      </c>
      <c r="DL10" s="71"/>
      <c r="DM10" s="71"/>
      <c r="DN10" s="71"/>
      <c r="DO10" s="71"/>
      <c r="DP10" s="72"/>
      <c r="DQ10" s="73" t="str">
        <f>$I$10</f>
        <v>H27</v>
      </c>
      <c r="DR10" s="73" t="str">
        <f>$J$10</f>
        <v>H28</v>
      </c>
      <c r="DS10" s="73" t="str">
        <f>$K$10</f>
        <v>H29</v>
      </c>
      <c r="DT10" s="73" t="str">
        <f>$L$10</f>
        <v>H30</v>
      </c>
      <c r="DU10" s="73" t="str">
        <f>$M$10</f>
        <v>R01</v>
      </c>
      <c r="DV10" s="71"/>
      <c r="DW10" s="71"/>
      <c r="DX10" s="71"/>
      <c r="DY10" s="71"/>
      <c r="DZ10" s="72"/>
      <c r="EA10" s="73" t="str">
        <f>$I$10</f>
        <v>H27</v>
      </c>
      <c r="EB10" s="73" t="str">
        <f>$J$10</f>
        <v>H28</v>
      </c>
      <c r="EC10" s="73" t="str">
        <f>$K$10</f>
        <v>H29</v>
      </c>
      <c r="ED10" s="73" t="str">
        <f>$L$10</f>
        <v>H30</v>
      </c>
      <c r="EE10" s="73" t="str">
        <f>$M$10</f>
        <v>R01</v>
      </c>
      <c r="EF10" s="71"/>
      <c r="EG10" s="71"/>
      <c r="EH10" s="71"/>
      <c r="EI10" s="71"/>
      <c r="EJ10" s="72"/>
      <c r="EK10" s="73" t="str">
        <f>$I$10</f>
        <v>H27</v>
      </c>
      <c r="EL10" s="73" t="str">
        <f>$J$10</f>
        <v>H28</v>
      </c>
      <c r="EM10" s="73" t="str">
        <f>$K$10</f>
        <v>H29</v>
      </c>
      <c r="EN10" s="73" t="str">
        <f>$L$10</f>
        <v>H30</v>
      </c>
      <c r="EO10" s="73" t="str">
        <f>$M$10</f>
        <v>R01</v>
      </c>
      <c r="EP10" s="71"/>
      <c r="EQ10" s="71"/>
      <c r="ER10" s="71"/>
      <c r="ES10" s="71"/>
      <c r="ET10" s="72"/>
      <c r="EU10" s="73" t="str">
        <f>$I$10</f>
        <v>H27</v>
      </c>
      <c r="EV10" s="73" t="str">
        <f>$J$10</f>
        <v>H28</v>
      </c>
      <c r="EW10" s="73" t="str">
        <f>$K$10</f>
        <v>H29</v>
      </c>
      <c r="EX10" s="73" t="str">
        <f>$L$10</f>
        <v>H30</v>
      </c>
      <c r="EY10" s="73" t="str">
        <f>$M$10</f>
        <v>R01</v>
      </c>
      <c r="EZ10" s="71"/>
      <c r="FA10" s="71"/>
      <c r="FB10" s="71"/>
      <c r="FC10" s="71"/>
      <c r="FD10" s="72"/>
      <c r="FE10" s="73" t="str">
        <f>$I$10</f>
        <v>H27</v>
      </c>
      <c r="FF10" s="73" t="str">
        <f>$J$10</f>
        <v>H28</v>
      </c>
      <c r="FG10" s="73" t="str">
        <f>$K$10</f>
        <v>H29</v>
      </c>
      <c r="FH10" s="73" t="str">
        <f>$L$10</f>
        <v>H30</v>
      </c>
      <c r="FI10" s="73" t="str">
        <f>$M$10</f>
        <v>R01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H27</v>
      </c>
      <c r="AL11" s="73" t="str">
        <f>$J$10</f>
        <v>H28</v>
      </c>
      <c r="AM11" s="73" t="str">
        <f>$K$10</f>
        <v>H29</v>
      </c>
      <c r="AN11" s="73" t="str">
        <f>$L$10</f>
        <v>H30</v>
      </c>
      <c r="AO11" s="73" t="str">
        <f>$M$10</f>
        <v>R01</v>
      </c>
      <c r="AP11" s="71"/>
      <c r="AQ11" s="71"/>
      <c r="AR11" s="71"/>
      <c r="AS11" s="71"/>
      <c r="AT11" s="71"/>
      <c r="AU11" s="74" t="s">
        <v>107</v>
      </c>
      <c r="AV11" s="75">
        <f>AW7</f>
        <v>87.4</v>
      </c>
      <c r="AW11" s="75">
        <f>AX7</f>
        <v>83.3</v>
      </c>
      <c r="AX11" s="75">
        <f>AY7</f>
        <v>87.7</v>
      </c>
      <c r="AY11" s="75">
        <f>AZ7</f>
        <v>79.599999999999994</v>
      </c>
      <c r="AZ11" s="75">
        <f>BA7</f>
        <v>75.2</v>
      </c>
      <c r="BA11" s="71"/>
      <c r="BB11" s="72"/>
      <c r="BC11" s="71"/>
      <c r="BD11" s="71"/>
      <c r="BE11" s="71"/>
      <c r="BF11" s="74" t="s">
        <v>107</v>
      </c>
      <c r="BG11" s="75">
        <f>BH7</f>
        <v>34.4</v>
      </c>
      <c r="BH11" s="75">
        <f>BI7</f>
        <v>44.4</v>
      </c>
      <c r="BI11" s="75">
        <f>BJ7</f>
        <v>56.1</v>
      </c>
      <c r="BJ11" s="75">
        <f>BK7</f>
        <v>39.299999999999997</v>
      </c>
      <c r="BK11" s="75">
        <f>BL7</f>
        <v>27.1</v>
      </c>
      <c r="BL11" s="71"/>
      <c r="BM11" s="71"/>
      <c r="BN11" s="71"/>
      <c r="BO11" s="71"/>
      <c r="BP11" s="71"/>
      <c r="BQ11" s="74" t="s">
        <v>107</v>
      </c>
      <c r="BR11" s="75">
        <f>BS7</f>
        <v>116.9</v>
      </c>
      <c r="BS11" s="75">
        <f>BT7</f>
        <v>114.6</v>
      </c>
      <c r="BT11" s="75">
        <f>BU7</f>
        <v>102</v>
      </c>
      <c r="BU11" s="75">
        <f>BV7</f>
        <v>115.1</v>
      </c>
      <c r="BV11" s="75">
        <f>BW7</f>
        <v>127.2</v>
      </c>
      <c r="BW11" s="71"/>
      <c r="BX11" s="71"/>
      <c r="BY11" s="71"/>
      <c r="BZ11" s="71"/>
      <c r="CA11" s="71"/>
      <c r="CB11" s="74" t="s">
        <v>108</v>
      </c>
      <c r="CC11" s="75">
        <f>CD7</f>
        <v>37.200000000000003</v>
      </c>
      <c r="CD11" s="75">
        <f>CE7</f>
        <v>29.8</v>
      </c>
      <c r="CE11" s="75">
        <f>CF7</f>
        <v>18</v>
      </c>
      <c r="CF11" s="75">
        <f>CG7</f>
        <v>18.2</v>
      </c>
      <c r="CG11" s="75">
        <f>CH7</f>
        <v>21.3</v>
      </c>
      <c r="CH11" s="71"/>
      <c r="CI11" s="71"/>
      <c r="CJ11" s="71"/>
      <c r="CK11" s="71"/>
      <c r="CL11" s="71"/>
      <c r="CM11" s="71"/>
      <c r="CN11" s="71"/>
      <c r="CO11" s="71"/>
      <c r="CP11" s="71"/>
      <c r="CQ11" s="71"/>
      <c r="CR11" s="71"/>
      <c r="CS11" s="71"/>
      <c r="CT11" s="71"/>
      <c r="CU11" s="71"/>
      <c r="CV11" s="74" t="s">
        <v>107</v>
      </c>
      <c r="CW11" s="75">
        <f>CX7</f>
        <v>12.2</v>
      </c>
      <c r="CX11" s="75">
        <f>CY7</f>
        <v>9.6</v>
      </c>
      <c r="CY11" s="75">
        <f>CZ7</f>
        <v>5.8</v>
      </c>
      <c r="CZ11" s="75">
        <f>DA7</f>
        <v>5.8</v>
      </c>
      <c r="DA11" s="75">
        <f>DB7</f>
        <v>6.4</v>
      </c>
      <c r="DB11" s="71"/>
      <c r="DC11" s="71"/>
      <c r="DD11" s="71"/>
      <c r="DE11" s="71"/>
      <c r="DF11" s="74" t="s">
        <v>107</v>
      </c>
      <c r="DG11" s="75">
        <f>DH7</f>
        <v>32.799999999999997</v>
      </c>
      <c r="DH11" s="75">
        <f>DI7</f>
        <v>32.700000000000003</v>
      </c>
      <c r="DI11" s="75">
        <f>DJ7</f>
        <v>33.1</v>
      </c>
      <c r="DJ11" s="75">
        <f>DK7</f>
        <v>36.5</v>
      </c>
      <c r="DK11" s="75">
        <f>DL7</f>
        <v>32.700000000000003</v>
      </c>
      <c r="DL11" s="71"/>
      <c r="DM11" s="71"/>
      <c r="DN11" s="71"/>
      <c r="DO11" s="71"/>
      <c r="DP11" s="74" t="s">
        <v>107</v>
      </c>
      <c r="DQ11" s="75">
        <f>DR7</f>
        <v>72.7</v>
      </c>
      <c r="DR11" s="75">
        <f>DS7</f>
        <v>74</v>
      </c>
      <c r="DS11" s="75">
        <f>DT7</f>
        <v>74.3</v>
      </c>
      <c r="DT11" s="75">
        <f>DU7</f>
        <v>75.099999999999994</v>
      </c>
      <c r="DU11" s="75">
        <f>DV7</f>
        <v>77.2</v>
      </c>
      <c r="DV11" s="71"/>
      <c r="DW11" s="71"/>
      <c r="DX11" s="71"/>
      <c r="DY11" s="71"/>
      <c r="DZ11" s="74" t="s">
        <v>107</v>
      </c>
      <c r="EA11" s="76">
        <f>EB7</f>
        <v>478.26</v>
      </c>
      <c r="EB11" s="76">
        <f>EC7</f>
        <v>481.31</v>
      </c>
      <c r="EC11" s="76">
        <f>ED7</f>
        <v>497.07</v>
      </c>
      <c r="ED11" s="76">
        <f>EE7</f>
        <v>482.43</v>
      </c>
      <c r="EE11" s="76">
        <f>EF7</f>
        <v>428.94</v>
      </c>
      <c r="EF11" s="71"/>
      <c r="EG11" s="71"/>
      <c r="EH11" s="71"/>
      <c r="EI11" s="71"/>
      <c r="EJ11" s="74" t="s">
        <v>107</v>
      </c>
      <c r="EK11" s="76">
        <f>EL7</f>
        <v>663.61</v>
      </c>
      <c r="EL11" s="76">
        <f>EM7</f>
        <v>678.15</v>
      </c>
      <c r="EM11" s="76">
        <f>EN7</f>
        <v>684.29</v>
      </c>
      <c r="EN11" s="76">
        <f>EO7</f>
        <v>683.99</v>
      </c>
      <c r="EO11" s="76">
        <f>EP7</f>
        <v>703.82</v>
      </c>
      <c r="EP11" s="71"/>
      <c r="EQ11" s="71"/>
      <c r="ER11" s="71"/>
      <c r="ES11" s="71"/>
      <c r="ET11" s="74" t="s">
        <v>109</v>
      </c>
      <c r="EU11" s="76">
        <f>EV7</f>
        <v>415.48</v>
      </c>
      <c r="EV11" s="76">
        <f>EW7</f>
        <v>426.45</v>
      </c>
      <c r="EW11" s="76">
        <f>EX7</f>
        <v>422.23</v>
      </c>
      <c r="EX11" s="76">
        <f>EY7</f>
        <v>419.85</v>
      </c>
      <c r="EY11" s="76">
        <f>EZ7</f>
        <v>433.18</v>
      </c>
      <c r="EZ11" s="71"/>
      <c r="FA11" s="71"/>
      <c r="FB11" s="71"/>
      <c r="FC11" s="71"/>
      <c r="FD11" s="74" t="s">
        <v>109</v>
      </c>
      <c r="FE11" s="75">
        <f>FF7</f>
        <v>14</v>
      </c>
      <c r="FF11" s="75">
        <f>FG7</f>
        <v>13.8</v>
      </c>
      <c r="FG11" s="75">
        <f>FH7</f>
        <v>14.2</v>
      </c>
      <c r="FH11" s="75">
        <f>FI7</f>
        <v>13.6</v>
      </c>
      <c r="FI11" s="75">
        <f>FJ7</f>
        <v>12.1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107</v>
      </c>
      <c r="AK12" s="75">
        <f>AL7</f>
        <v>105.9</v>
      </c>
      <c r="AL12" s="75">
        <f>AM7</f>
        <v>98.6</v>
      </c>
      <c r="AM12" s="75">
        <f>AN7</f>
        <v>100.6</v>
      </c>
      <c r="AN12" s="75">
        <f>AO7</f>
        <v>92.7</v>
      </c>
      <c r="AO12" s="75">
        <f>AP7</f>
        <v>89.4</v>
      </c>
      <c r="AP12" s="71"/>
      <c r="AQ12" s="71"/>
      <c r="AR12" s="71"/>
      <c r="AS12" s="71"/>
      <c r="AT12" s="71"/>
      <c r="AU12" s="74" t="s">
        <v>110</v>
      </c>
      <c r="AV12" s="75">
        <f>BB7</f>
        <v>95.5</v>
      </c>
      <c r="AW12" s="75">
        <f>BC7</f>
        <v>94.2</v>
      </c>
      <c r="AX12" s="75">
        <f>BD7</f>
        <v>94</v>
      </c>
      <c r="AY12" s="75">
        <f>BE7</f>
        <v>93.2</v>
      </c>
      <c r="AZ12" s="75">
        <f>BF7</f>
        <v>89.9</v>
      </c>
      <c r="BA12" s="71"/>
      <c r="BB12" s="72"/>
      <c r="BC12" s="71"/>
      <c r="BD12" s="71"/>
      <c r="BE12" s="71"/>
      <c r="BF12" s="74" t="s">
        <v>110</v>
      </c>
      <c r="BG12" s="75">
        <f>BM7</f>
        <v>97.7</v>
      </c>
      <c r="BH12" s="75">
        <f>BN7</f>
        <v>100</v>
      </c>
      <c r="BI12" s="75">
        <f>BO7</f>
        <v>156.69999999999999</v>
      </c>
      <c r="BJ12" s="75">
        <f>BP7</f>
        <v>155.30000000000001</v>
      </c>
      <c r="BK12" s="75">
        <f>BQ7</f>
        <v>154.19999999999999</v>
      </c>
      <c r="BL12" s="71"/>
      <c r="BM12" s="71"/>
      <c r="BN12" s="71"/>
      <c r="BO12" s="71"/>
      <c r="BP12" s="71"/>
      <c r="BQ12" s="74" t="s">
        <v>111</v>
      </c>
      <c r="BR12" s="75">
        <f>BX7</f>
        <v>90.4</v>
      </c>
      <c r="BS12" s="75">
        <f>BY7</f>
        <v>86.1</v>
      </c>
      <c r="BT12" s="75">
        <f>BZ7</f>
        <v>62.9</v>
      </c>
      <c r="BU12" s="75">
        <f>CA7</f>
        <v>34.799999999999997</v>
      </c>
      <c r="BV12" s="75">
        <f>CB7</f>
        <v>35.1</v>
      </c>
      <c r="BW12" s="71"/>
      <c r="BX12" s="71"/>
      <c r="BY12" s="71"/>
      <c r="BZ12" s="71"/>
      <c r="CA12" s="71"/>
      <c r="CB12" s="74" t="s">
        <v>112</v>
      </c>
      <c r="CC12" s="75">
        <f>CN7</f>
        <v>305.39999999999998</v>
      </c>
      <c r="CD12" s="75">
        <f>CO7</f>
        <v>308.8</v>
      </c>
      <c r="CE12" s="75">
        <f>CP7</f>
        <v>309.10000000000002</v>
      </c>
      <c r="CF12" s="75">
        <f>CQ7</f>
        <v>313.5</v>
      </c>
      <c r="CG12" s="75">
        <f>CR7</f>
        <v>334.1</v>
      </c>
      <c r="CH12" s="71"/>
      <c r="CI12" s="71"/>
      <c r="CJ12" s="71"/>
      <c r="CK12" s="71"/>
      <c r="CL12" s="71"/>
      <c r="CM12" s="71"/>
      <c r="CN12" s="71"/>
      <c r="CO12" s="71"/>
      <c r="CP12" s="71"/>
      <c r="CQ12" s="71"/>
      <c r="CR12" s="71"/>
      <c r="CS12" s="71"/>
      <c r="CT12" s="71"/>
      <c r="CU12" s="71"/>
      <c r="CV12" s="74" t="s">
        <v>110</v>
      </c>
      <c r="CW12" s="75">
        <f>DC7</f>
        <v>7.7</v>
      </c>
      <c r="CX12" s="75">
        <f>DD7</f>
        <v>8.1</v>
      </c>
      <c r="CY12" s="75">
        <f>DE7</f>
        <v>8</v>
      </c>
      <c r="CZ12" s="75">
        <f>DF7</f>
        <v>8</v>
      </c>
      <c r="DA12" s="75">
        <f>DG7</f>
        <v>7.5</v>
      </c>
      <c r="DB12" s="71"/>
      <c r="DC12" s="71"/>
      <c r="DD12" s="71"/>
      <c r="DE12" s="71"/>
      <c r="DF12" s="74" t="s">
        <v>113</v>
      </c>
      <c r="DG12" s="75">
        <f>DM7</f>
        <v>27</v>
      </c>
      <c r="DH12" s="75">
        <f>DN7</f>
        <v>22.5</v>
      </c>
      <c r="DI12" s="75">
        <f>DO7</f>
        <v>21.9</v>
      </c>
      <c r="DJ12" s="75">
        <f>DP7</f>
        <v>23.3</v>
      </c>
      <c r="DK12" s="75">
        <f>DQ7</f>
        <v>29.5</v>
      </c>
      <c r="DL12" s="71"/>
      <c r="DM12" s="71"/>
      <c r="DN12" s="71"/>
      <c r="DO12" s="71"/>
      <c r="DP12" s="74" t="s">
        <v>110</v>
      </c>
      <c r="DQ12" s="75">
        <f>DW7</f>
        <v>78.900000000000006</v>
      </c>
      <c r="DR12" s="75">
        <f>DX7</f>
        <v>78.400000000000006</v>
      </c>
      <c r="DS12" s="75">
        <f>DY7</f>
        <v>77.8</v>
      </c>
      <c r="DT12" s="75">
        <f>DZ7</f>
        <v>77.400000000000006</v>
      </c>
      <c r="DU12" s="75">
        <f>EA7</f>
        <v>74.900000000000006</v>
      </c>
      <c r="DV12" s="71"/>
      <c r="DW12" s="71"/>
      <c r="DX12" s="71"/>
      <c r="DY12" s="71"/>
      <c r="DZ12" s="74" t="s">
        <v>110</v>
      </c>
      <c r="EA12" s="76">
        <f>EG7</f>
        <v>251.2</v>
      </c>
      <c r="EB12" s="76">
        <f>EH7</f>
        <v>255.17</v>
      </c>
      <c r="EC12" s="76">
        <f>EI7</f>
        <v>248.24</v>
      </c>
      <c r="ED12" s="76">
        <f>EJ7</f>
        <v>249.59</v>
      </c>
      <c r="EE12" s="76">
        <f>EK7</f>
        <v>250.69</v>
      </c>
      <c r="EF12" s="71"/>
      <c r="EG12" s="71"/>
      <c r="EH12" s="71"/>
      <c r="EI12" s="71"/>
      <c r="EJ12" s="74" t="s">
        <v>110</v>
      </c>
      <c r="EK12" s="76">
        <f>EQ7</f>
        <v>319.07</v>
      </c>
      <c r="EL12" s="76">
        <f>ER7</f>
        <v>324.35000000000002</v>
      </c>
      <c r="EM12" s="76">
        <f>ES7</f>
        <v>330.16</v>
      </c>
      <c r="EN12" s="76">
        <f>ET7</f>
        <v>339.58</v>
      </c>
      <c r="EO12" s="76">
        <f>EU7</f>
        <v>351.73</v>
      </c>
      <c r="EP12" s="71"/>
      <c r="EQ12" s="71"/>
      <c r="ER12" s="71"/>
      <c r="ES12" s="71"/>
      <c r="ET12" s="74" t="s">
        <v>110</v>
      </c>
      <c r="EU12" s="76">
        <f>FA7</f>
        <v>186.85</v>
      </c>
      <c r="EV12" s="76">
        <f>FB7</f>
        <v>189.23</v>
      </c>
      <c r="EW12" s="76">
        <f>FC7</f>
        <v>193.56</v>
      </c>
      <c r="EX12" s="76">
        <f>FD7</f>
        <v>193.73</v>
      </c>
      <c r="EY12" s="76">
        <f>FE7</f>
        <v>198.37</v>
      </c>
      <c r="EZ12" s="71"/>
      <c r="FA12" s="71"/>
      <c r="FB12" s="71"/>
      <c r="FC12" s="71"/>
      <c r="FD12" s="74" t="s">
        <v>114</v>
      </c>
      <c r="FE12" s="75">
        <f>FK7</f>
        <v>17.7</v>
      </c>
      <c r="FF12" s="75">
        <f>FL7</f>
        <v>18</v>
      </c>
      <c r="FG12" s="75">
        <f>FM7</f>
        <v>18.399999999999999</v>
      </c>
      <c r="FH12" s="75">
        <f>FN7</f>
        <v>18.3</v>
      </c>
      <c r="FI12" s="75">
        <f>FO7</f>
        <v>18.100000000000001</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114</v>
      </c>
      <c r="AK13" s="75">
        <f>AQ7</f>
        <v>104.1</v>
      </c>
      <c r="AL13" s="75">
        <f>AR7</f>
        <v>103.5</v>
      </c>
      <c r="AM13" s="75">
        <f>AS7</f>
        <v>103.3</v>
      </c>
      <c r="AN13" s="75">
        <f>AT7</f>
        <v>102.4</v>
      </c>
      <c r="AO13" s="75">
        <f>AU7</f>
        <v>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13.6</v>
      </c>
      <c r="CD13" s="75">
        <f>CJ7</f>
        <v>14.6</v>
      </c>
      <c r="CE13" s="75">
        <f>CK7</f>
        <v>14.5</v>
      </c>
      <c r="CF13" s="75">
        <f>CL7</f>
        <v>14.7</v>
      </c>
      <c r="CG13" s="75">
        <f>CM7</f>
        <v>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177.3</v>
      </c>
      <c r="CD14" s="75">
        <f>CT7</f>
        <v>180</v>
      </c>
      <c r="CE14" s="75">
        <f>CU7</f>
        <v>180.1</v>
      </c>
      <c r="CF14" s="75">
        <f>CV7</f>
        <v>182.9</v>
      </c>
      <c r="CG14" s="75">
        <f>CW7</f>
        <v>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t="str">
        <f>$I$10</f>
        <v>H27</v>
      </c>
      <c r="AW16" s="77" t="str">
        <f>$J$10</f>
        <v>H28</v>
      </c>
      <c r="AX16" s="77" t="str">
        <f>$K$10</f>
        <v>H29</v>
      </c>
      <c r="AY16" s="77" t="str">
        <f>$L$10</f>
        <v>H30</v>
      </c>
      <c r="AZ16" s="77" t="str">
        <f>$M$10</f>
        <v>R01</v>
      </c>
      <c r="BA16" s="2"/>
      <c r="BB16" s="67"/>
      <c r="BC16" s="2"/>
      <c r="BD16" s="2"/>
      <c r="BE16" s="2"/>
      <c r="BF16" s="67"/>
      <c r="BG16" s="77" t="str">
        <f>$I$10</f>
        <v>H27</v>
      </c>
      <c r="BH16" s="77" t="str">
        <f>$J$10</f>
        <v>H28</v>
      </c>
      <c r="BI16" s="77" t="str">
        <f>$K$10</f>
        <v>H29</v>
      </c>
      <c r="BJ16" s="77" t="str">
        <f>$L$10</f>
        <v>H30</v>
      </c>
      <c r="BK16" s="77" t="str">
        <f>$M$10</f>
        <v>R01</v>
      </c>
      <c r="BL16" s="2"/>
      <c r="BM16" s="2"/>
      <c r="BN16" s="2"/>
      <c r="BO16" s="2"/>
      <c r="BP16" s="2"/>
      <c r="BQ16" s="67"/>
      <c r="BR16" s="77" t="str">
        <f>$I$10</f>
        <v>H27</v>
      </c>
      <c r="BS16" s="77" t="str">
        <f>$J$10</f>
        <v>H28</v>
      </c>
      <c r="BT16" s="77" t="str">
        <f>$K$10</f>
        <v>H29</v>
      </c>
      <c r="BU16" s="77" t="str">
        <f>$L$10</f>
        <v>H30</v>
      </c>
      <c r="BV16" s="77" t="str">
        <f>$M$10</f>
        <v>R01</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t="str">
        <f>$I$10</f>
        <v>H27</v>
      </c>
      <c r="CX16" s="77" t="str">
        <f>$J$10</f>
        <v>H28</v>
      </c>
      <c r="CY16" s="77" t="str">
        <f>$K$10</f>
        <v>H29</v>
      </c>
      <c r="CZ16" s="77" t="str">
        <f>$L$10</f>
        <v>H30</v>
      </c>
      <c r="DA16" s="77" t="str">
        <f>$M$10</f>
        <v>R01</v>
      </c>
      <c r="DB16" s="2"/>
      <c r="DC16" s="2"/>
      <c r="DD16" s="2"/>
      <c r="DE16" s="2"/>
      <c r="DF16" s="67"/>
      <c r="DG16" s="77" t="str">
        <f>$I$10</f>
        <v>H27</v>
      </c>
      <c r="DH16" s="77" t="str">
        <f>$J$10</f>
        <v>H28</v>
      </c>
      <c r="DI16" s="77" t="str">
        <f>$K$10</f>
        <v>H29</v>
      </c>
      <c r="DJ16" s="77" t="str">
        <f>$L$10</f>
        <v>H30</v>
      </c>
      <c r="DK16" s="77" t="str">
        <f>$M$10</f>
        <v>R01</v>
      </c>
      <c r="DL16" s="2"/>
      <c r="DM16" s="2"/>
      <c r="DN16" s="2"/>
      <c r="DO16" s="2"/>
      <c r="DP16" s="67"/>
      <c r="DQ16" s="77" t="str">
        <f>$I$10</f>
        <v>H27</v>
      </c>
      <c r="DR16" s="77" t="str">
        <f>$J$10</f>
        <v>H28</v>
      </c>
      <c r="DS16" s="77" t="str">
        <f>$K$10</f>
        <v>H29</v>
      </c>
      <c r="DT16" s="77" t="str">
        <f>$L$10</f>
        <v>H30</v>
      </c>
      <c r="DU16" s="77" t="str">
        <f>$M$10</f>
        <v>R01</v>
      </c>
      <c r="DV16" s="2"/>
      <c r="DW16" s="2"/>
      <c r="DX16" s="2"/>
      <c r="DY16" s="2"/>
      <c r="DZ16" s="67"/>
      <c r="EA16" s="77" t="str">
        <f>$I$10</f>
        <v>H27</v>
      </c>
      <c r="EB16" s="77" t="str">
        <f>$J$10</f>
        <v>H28</v>
      </c>
      <c r="EC16" s="77" t="str">
        <f>$K$10</f>
        <v>H29</v>
      </c>
      <c r="ED16" s="77" t="str">
        <f>$L$10</f>
        <v>H30</v>
      </c>
      <c r="EE16" s="77" t="str">
        <f>$M$10</f>
        <v>R01</v>
      </c>
      <c r="EF16" s="2"/>
      <c r="EG16" s="2"/>
      <c r="EH16" s="2"/>
      <c r="EI16" s="2"/>
      <c r="EJ16" s="67"/>
      <c r="EK16" s="77" t="str">
        <f>$I$10</f>
        <v>H27</v>
      </c>
      <c r="EL16" s="77" t="str">
        <f>$J$10</f>
        <v>H28</v>
      </c>
      <c r="EM16" s="77" t="str">
        <f>$K$10</f>
        <v>H29</v>
      </c>
      <c r="EN16" s="77" t="str">
        <f>$L$10</f>
        <v>H30</v>
      </c>
      <c r="EO16" s="77" t="str">
        <f>$M$10</f>
        <v>R01</v>
      </c>
      <c r="EP16" s="2"/>
      <c r="EQ16" s="2"/>
      <c r="ER16" s="2"/>
      <c r="ES16" s="2"/>
      <c r="ET16" s="67"/>
      <c r="EU16" s="77" t="str">
        <f>$I$10</f>
        <v>H27</v>
      </c>
      <c r="EV16" s="77" t="str">
        <f>$J$10</f>
        <v>H28</v>
      </c>
      <c r="EW16" s="77" t="str">
        <f>$K$10</f>
        <v>H29</v>
      </c>
      <c r="EX16" s="77" t="str">
        <f>$L$10</f>
        <v>H30</v>
      </c>
      <c r="EY16" s="77" t="str">
        <f>$M$10</f>
        <v>R01</v>
      </c>
      <c r="EZ16" s="2"/>
      <c r="FA16" s="2"/>
      <c r="FB16" s="2"/>
      <c r="FC16" s="2"/>
      <c r="FD16" s="67"/>
      <c r="FE16" s="77" t="str">
        <f>$I$10</f>
        <v>H27</v>
      </c>
      <c r="FF16" s="77" t="str">
        <f>$J$10</f>
        <v>H28</v>
      </c>
      <c r="FG16" s="77" t="str">
        <f>$K$10</f>
        <v>H29</v>
      </c>
      <c r="FH16" s="77" t="str">
        <f>$L$10</f>
        <v>H30</v>
      </c>
      <c r="FI16" s="77" t="str">
        <f>$M$10</f>
        <v>R01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H27</v>
      </c>
      <c r="AL17" s="77" t="str">
        <f>$J$10</f>
        <v>H28</v>
      </c>
      <c r="AM17" s="77" t="str">
        <f>$K$10</f>
        <v>H29</v>
      </c>
      <c r="AN17" s="77" t="str">
        <f>$L$10</f>
        <v>H30</v>
      </c>
      <c r="AO17" s="77" t="str">
        <f>$M$10</f>
        <v>R01</v>
      </c>
      <c r="AP17" s="2"/>
      <c r="AQ17" s="2"/>
      <c r="AR17" s="2"/>
      <c r="AS17" s="2"/>
      <c r="AT17" s="2"/>
      <c r="AU17" s="78" t="s">
        <v>107</v>
      </c>
      <c r="AV17" s="79">
        <f>IF(AW7="-",NA(),AW7)</f>
        <v>87.4</v>
      </c>
      <c r="AW17" s="79">
        <f>IF(AX7="-",NA(),AX7)</f>
        <v>83.3</v>
      </c>
      <c r="AX17" s="79">
        <f>IF(AY7="-",NA(),AY7)</f>
        <v>87.7</v>
      </c>
      <c r="AY17" s="79">
        <f>IF(AZ7="-",NA(),AZ7)</f>
        <v>79.599999999999994</v>
      </c>
      <c r="AZ17" s="79">
        <f>IF(BA7="-",NA(),BA7)</f>
        <v>75.2</v>
      </c>
      <c r="BA17" s="2"/>
      <c r="BB17" s="67"/>
      <c r="BC17" s="2"/>
      <c r="BD17" s="2"/>
      <c r="BE17" s="2"/>
      <c r="BF17" s="78" t="s">
        <v>107</v>
      </c>
      <c r="BG17" s="79">
        <f>IF(BH7="-",NA(),BH7)</f>
        <v>34.4</v>
      </c>
      <c r="BH17" s="79">
        <f>IF(BI7="-",NA(),BI7)</f>
        <v>44.4</v>
      </c>
      <c r="BI17" s="79">
        <f>IF(BJ7="-",NA(),BJ7)</f>
        <v>56.1</v>
      </c>
      <c r="BJ17" s="79">
        <f>IF(BK7="-",NA(),BK7)</f>
        <v>39.299999999999997</v>
      </c>
      <c r="BK17" s="79">
        <f>IF(BL7="-",NA(),BL7)</f>
        <v>27.1</v>
      </c>
      <c r="BL17" s="2"/>
      <c r="BM17" s="2"/>
      <c r="BN17" s="2"/>
      <c r="BO17" s="2"/>
      <c r="BP17" s="2"/>
      <c r="BQ17" s="78" t="s">
        <v>107</v>
      </c>
      <c r="BR17" s="79">
        <f>IF(BS7="-",NA(),BS7)</f>
        <v>116.9</v>
      </c>
      <c r="BS17" s="79">
        <f>IF(BT7="-",NA(),BT7)</f>
        <v>114.6</v>
      </c>
      <c r="BT17" s="79">
        <f>IF(BU7="-",NA(),BU7)</f>
        <v>102</v>
      </c>
      <c r="BU17" s="79">
        <f>IF(BV7="-",NA(),BV7)</f>
        <v>115.1</v>
      </c>
      <c r="BV17" s="79">
        <f>IF(BW7="-",NA(),BW7)</f>
        <v>127.2</v>
      </c>
      <c r="BW17" s="2"/>
      <c r="BX17" s="2"/>
      <c r="BY17" s="2"/>
      <c r="BZ17" s="2"/>
      <c r="CA17" s="2"/>
      <c r="CB17" s="67"/>
      <c r="CC17" s="77" t="str">
        <f>$I$10</f>
        <v>H27</v>
      </c>
      <c r="CD17" s="77" t="str">
        <f>$J$10</f>
        <v>H28</v>
      </c>
      <c r="CE17" s="77" t="str">
        <f>$K$10</f>
        <v>H29</v>
      </c>
      <c r="CF17" s="77" t="str">
        <f>$L$10</f>
        <v>H30</v>
      </c>
      <c r="CG17" s="77" t="str">
        <f>$M$10</f>
        <v>R01</v>
      </c>
      <c r="CH17" s="2"/>
      <c r="CI17" s="2"/>
      <c r="CJ17" s="2"/>
      <c r="CK17" s="2"/>
      <c r="CL17" s="2"/>
      <c r="CM17" s="2"/>
      <c r="CN17" s="2"/>
      <c r="CO17" s="2"/>
      <c r="CP17" s="2"/>
      <c r="CQ17" s="2"/>
      <c r="CR17" s="2"/>
      <c r="CS17" s="2"/>
      <c r="CT17" s="2"/>
      <c r="CU17" s="2"/>
      <c r="CV17" s="78" t="s">
        <v>107</v>
      </c>
      <c r="CW17" s="79">
        <f>IF(CX7="-",NA(),CX7)</f>
        <v>12.2</v>
      </c>
      <c r="CX17" s="79">
        <f>IF(CY7="-",NA(),CY7)</f>
        <v>9.6</v>
      </c>
      <c r="CY17" s="79">
        <f>IF(CZ7="-",NA(),CZ7)</f>
        <v>5.8</v>
      </c>
      <c r="CZ17" s="79">
        <f>IF(DA7="-",NA(),DA7)</f>
        <v>5.8</v>
      </c>
      <c r="DA17" s="79">
        <f>IF(DB7="-",NA(),DB7)</f>
        <v>6.4</v>
      </c>
      <c r="DB17" s="2"/>
      <c r="DC17" s="2"/>
      <c r="DD17" s="2"/>
      <c r="DE17" s="2"/>
      <c r="DF17" s="78" t="s">
        <v>107</v>
      </c>
      <c r="DG17" s="79">
        <f>IF(DH7="-",NA(),DH7)</f>
        <v>32.799999999999997</v>
      </c>
      <c r="DH17" s="79">
        <f>IF(DI7="-",NA(),DI7)</f>
        <v>32.700000000000003</v>
      </c>
      <c r="DI17" s="79">
        <f>IF(DJ7="-",NA(),DJ7)</f>
        <v>33.1</v>
      </c>
      <c r="DJ17" s="79">
        <f>IF(DK7="-",NA(),DK7)</f>
        <v>36.5</v>
      </c>
      <c r="DK17" s="79">
        <f>IF(DL7="-",NA(),DL7)</f>
        <v>32.700000000000003</v>
      </c>
      <c r="DL17" s="2"/>
      <c r="DM17" s="2"/>
      <c r="DN17" s="2"/>
      <c r="DO17" s="2"/>
      <c r="DP17" s="78" t="s">
        <v>107</v>
      </c>
      <c r="DQ17" s="79">
        <f>IF(DR7="-",NA(),DR7)</f>
        <v>72.7</v>
      </c>
      <c r="DR17" s="79">
        <f>IF(DS7="-",NA(),DS7)</f>
        <v>74</v>
      </c>
      <c r="DS17" s="79">
        <f>IF(DT7="-",NA(),DT7)</f>
        <v>74.3</v>
      </c>
      <c r="DT17" s="79">
        <f>IF(DU7="-",NA(),DU7)</f>
        <v>75.099999999999994</v>
      </c>
      <c r="DU17" s="79">
        <f>IF(DV7="-",NA(),DV7)</f>
        <v>77.2</v>
      </c>
      <c r="DV17" s="2"/>
      <c r="DW17" s="2"/>
      <c r="DX17" s="2"/>
      <c r="DY17" s="2"/>
      <c r="DZ17" s="78" t="s">
        <v>107</v>
      </c>
      <c r="EA17" s="80">
        <f>IF(EB7="-",NA(),EB7)</f>
        <v>478.26</v>
      </c>
      <c r="EB17" s="80">
        <f>IF(EC7="-",NA(),EC7)</f>
        <v>481.31</v>
      </c>
      <c r="EC17" s="80">
        <f>IF(ED7="-",NA(),ED7)</f>
        <v>497.07</v>
      </c>
      <c r="ED17" s="80">
        <f>IF(EE7="-",NA(),EE7)</f>
        <v>482.43</v>
      </c>
      <c r="EE17" s="80">
        <f>IF(EF7="-",NA(),EF7)</f>
        <v>428.94</v>
      </c>
      <c r="EF17" s="2"/>
      <c r="EG17" s="2"/>
      <c r="EH17" s="2"/>
      <c r="EI17" s="2"/>
      <c r="EJ17" s="78" t="s">
        <v>107</v>
      </c>
      <c r="EK17" s="80">
        <f>IF(EL7="-",NA(),EL7)</f>
        <v>663.61</v>
      </c>
      <c r="EL17" s="80">
        <f>IF(EM7="-",NA(),EM7)</f>
        <v>678.15</v>
      </c>
      <c r="EM17" s="80">
        <f>IF(EN7="-",NA(),EN7)</f>
        <v>684.29</v>
      </c>
      <c r="EN17" s="80">
        <f>IF(EO7="-",NA(),EO7)</f>
        <v>683.99</v>
      </c>
      <c r="EO17" s="80">
        <f>IF(EP7="-",NA(),EP7)</f>
        <v>703.82</v>
      </c>
      <c r="EP17" s="2"/>
      <c r="EQ17" s="2"/>
      <c r="ER17" s="2"/>
      <c r="ES17" s="2"/>
      <c r="ET17" s="78" t="s">
        <v>107</v>
      </c>
      <c r="EU17" s="80">
        <f>IF(EV7="-",NA(),EV7)</f>
        <v>415.48</v>
      </c>
      <c r="EV17" s="80">
        <f>IF(EW7="-",NA(),EW7)</f>
        <v>426.45</v>
      </c>
      <c r="EW17" s="80">
        <f>IF(EX7="-",NA(),EX7)</f>
        <v>422.23</v>
      </c>
      <c r="EX17" s="80">
        <f>IF(EY7="-",NA(),EY7)</f>
        <v>419.85</v>
      </c>
      <c r="EY17" s="80">
        <f>IF(EZ7="-",NA(),EZ7)</f>
        <v>433.18</v>
      </c>
      <c r="EZ17" s="2"/>
      <c r="FA17" s="2"/>
      <c r="FB17" s="2"/>
      <c r="FC17" s="2"/>
      <c r="FD17" s="78" t="s">
        <v>107</v>
      </c>
      <c r="FE17" s="79">
        <f>IF(FF7="-",NA(),FF7)</f>
        <v>14</v>
      </c>
      <c r="FF17" s="79">
        <f>IF(FG7="-",NA(),FG7)</f>
        <v>13.8</v>
      </c>
      <c r="FG17" s="79">
        <f>IF(FH7="-",NA(),FH7)</f>
        <v>14.2</v>
      </c>
      <c r="FH17" s="79">
        <f>IF(FI7="-",NA(),FI7)</f>
        <v>13.6</v>
      </c>
      <c r="FI17" s="79">
        <f>IF(FJ7="-",NA(),FJ7)</f>
        <v>12.1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107</v>
      </c>
      <c r="AK18" s="79">
        <f>IF(AL7="-",NA(),AL7)</f>
        <v>105.9</v>
      </c>
      <c r="AL18" s="79">
        <f>IF(AM7="-",NA(),AM7)</f>
        <v>98.6</v>
      </c>
      <c r="AM18" s="79">
        <f>IF(AN7="-",NA(),AN7)</f>
        <v>100.6</v>
      </c>
      <c r="AN18" s="79">
        <f>IF(AO7="-",NA(),AO7)</f>
        <v>92.7</v>
      </c>
      <c r="AO18" s="79">
        <f>IF(AP7="-",NA(),AP7)</f>
        <v>89.4</v>
      </c>
      <c r="AP18" s="2"/>
      <c r="AQ18" s="2"/>
      <c r="AR18" s="2"/>
      <c r="AS18" s="2"/>
      <c r="AT18" s="2"/>
      <c r="AU18" s="78" t="s">
        <v>110</v>
      </c>
      <c r="AV18" s="79">
        <f>IF(BB7="-",NA(),BB7)</f>
        <v>95.5</v>
      </c>
      <c r="AW18" s="79">
        <f>IF(BC7="-",NA(),BC7)</f>
        <v>94.2</v>
      </c>
      <c r="AX18" s="79">
        <f>IF(BD7="-",NA(),BD7)</f>
        <v>94</v>
      </c>
      <c r="AY18" s="79">
        <f>IF(BE7="-",NA(),BE7)</f>
        <v>93.2</v>
      </c>
      <c r="AZ18" s="79">
        <f>IF(BF7="-",NA(),BF7)</f>
        <v>89.9</v>
      </c>
      <c r="BA18" s="2"/>
      <c r="BB18" s="2"/>
      <c r="BC18" s="2"/>
      <c r="BD18" s="2"/>
      <c r="BE18" s="2"/>
      <c r="BF18" s="78" t="s">
        <v>110</v>
      </c>
      <c r="BG18" s="79">
        <f>IF(BM7="-",NA(),BM7)</f>
        <v>97.7</v>
      </c>
      <c r="BH18" s="79">
        <f>IF(BN7="-",NA(),BN7)</f>
        <v>100</v>
      </c>
      <c r="BI18" s="79">
        <f>IF(BO7="-",NA(),BO7)</f>
        <v>156.69999999999999</v>
      </c>
      <c r="BJ18" s="79">
        <f>IF(BP7="-",NA(),BP7)</f>
        <v>155.30000000000001</v>
      </c>
      <c r="BK18" s="79">
        <f>IF(BQ7="-",NA(),BQ7)</f>
        <v>154.19999999999999</v>
      </c>
      <c r="BL18" s="2"/>
      <c r="BM18" s="2"/>
      <c r="BN18" s="2"/>
      <c r="BO18" s="2"/>
      <c r="BP18" s="2"/>
      <c r="BQ18" s="78" t="s">
        <v>110</v>
      </c>
      <c r="BR18" s="79">
        <f>IF(BX7="-",NA(),BX7)</f>
        <v>90.4</v>
      </c>
      <c r="BS18" s="79">
        <f>IF(BY7="-",NA(),BY7)</f>
        <v>86.1</v>
      </c>
      <c r="BT18" s="79">
        <f>IF(BZ7="-",NA(),BZ7)</f>
        <v>62.9</v>
      </c>
      <c r="BU18" s="79">
        <f>IF(CA7="-",NA(),CA7)</f>
        <v>34.799999999999997</v>
      </c>
      <c r="BV18" s="79">
        <f>IF(CB7="-",NA(),CB7)</f>
        <v>35.1</v>
      </c>
      <c r="BW18" s="2"/>
      <c r="BX18" s="2"/>
      <c r="BY18" s="2"/>
      <c r="BZ18" s="2"/>
      <c r="CA18" s="2"/>
      <c r="CB18" s="81" t="s">
        <v>108</v>
      </c>
      <c r="CC18" s="79">
        <f>IF(CC11="-",NA(),CC11)</f>
        <v>37.200000000000003</v>
      </c>
      <c r="CD18" s="79">
        <f t="shared" ref="CD18:CG18" si="4">IF(CD11="-",NA(),CD11)</f>
        <v>29.8</v>
      </c>
      <c r="CE18" s="79">
        <f t="shared" si="4"/>
        <v>18</v>
      </c>
      <c r="CF18" s="79">
        <f t="shared" si="4"/>
        <v>18.2</v>
      </c>
      <c r="CG18" s="79">
        <f t="shared" si="4"/>
        <v>21.3</v>
      </c>
      <c r="CH18" s="2"/>
      <c r="CI18" s="2"/>
      <c r="CJ18" s="2"/>
      <c r="CK18" s="2"/>
      <c r="CL18" s="2"/>
      <c r="CM18" s="2"/>
      <c r="CN18" s="2"/>
      <c r="CO18" s="2"/>
      <c r="CP18" s="2"/>
      <c r="CQ18" s="2"/>
      <c r="CR18" s="2"/>
      <c r="CS18" s="2"/>
      <c r="CT18" s="2"/>
      <c r="CU18" s="2"/>
      <c r="CV18" s="78" t="s">
        <v>110</v>
      </c>
      <c r="CW18" s="79">
        <f>IF(DC7="-",NA(),DC7)</f>
        <v>7.7</v>
      </c>
      <c r="CX18" s="79">
        <f>IF(DD7="-",NA(),DD7)</f>
        <v>8.1</v>
      </c>
      <c r="CY18" s="79">
        <f>IF(DE7="-",NA(),DE7)</f>
        <v>8</v>
      </c>
      <c r="CZ18" s="79">
        <f>IF(DF7="-",NA(),DF7)</f>
        <v>8</v>
      </c>
      <c r="DA18" s="79">
        <f>IF(DG7="-",NA(),DG7)</f>
        <v>7.5</v>
      </c>
      <c r="DB18" s="2"/>
      <c r="DC18" s="2"/>
      <c r="DD18" s="2"/>
      <c r="DE18" s="2"/>
      <c r="DF18" s="78" t="s">
        <v>110</v>
      </c>
      <c r="DG18" s="79">
        <f>IF(DM7="-",NA(),DM7)</f>
        <v>27</v>
      </c>
      <c r="DH18" s="79">
        <f>IF(DN7="-",NA(),DN7)</f>
        <v>22.5</v>
      </c>
      <c r="DI18" s="79">
        <f>IF(DO7="-",NA(),DO7)</f>
        <v>21.9</v>
      </c>
      <c r="DJ18" s="79">
        <f>IF(DP7="-",NA(),DP7)</f>
        <v>23.3</v>
      </c>
      <c r="DK18" s="79">
        <f>IF(DQ7="-",NA(),DQ7)</f>
        <v>29.5</v>
      </c>
      <c r="DL18" s="2"/>
      <c r="DM18" s="2"/>
      <c r="DN18" s="2"/>
      <c r="DO18" s="2"/>
      <c r="DP18" s="78" t="s">
        <v>110</v>
      </c>
      <c r="DQ18" s="79">
        <f>IF(DW7="-",NA(),DW7)</f>
        <v>78.900000000000006</v>
      </c>
      <c r="DR18" s="79">
        <f>IF(DX7="-",NA(),DX7)</f>
        <v>78.400000000000006</v>
      </c>
      <c r="DS18" s="79">
        <f>IF(DY7="-",NA(),DY7)</f>
        <v>77.8</v>
      </c>
      <c r="DT18" s="79">
        <f>IF(DZ7="-",NA(),DZ7)</f>
        <v>77.400000000000006</v>
      </c>
      <c r="DU18" s="79">
        <f>IF(EA7="-",NA(),EA7)</f>
        <v>74.900000000000006</v>
      </c>
      <c r="DV18" s="2"/>
      <c r="DW18" s="2"/>
      <c r="DX18" s="2"/>
      <c r="DY18" s="2"/>
      <c r="DZ18" s="78" t="s">
        <v>110</v>
      </c>
      <c r="EA18" s="80">
        <f>IF(EG7="-",NA(),EG7)</f>
        <v>251.2</v>
      </c>
      <c r="EB18" s="80">
        <f>IF(EH7="-",NA(),EH7)</f>
        <v>255.17</v>
      </c>
      <c r="EC18" s="80">
        <f>IF(EI7="-",NA(),EI7)</f>
        <v>248.24</v>
      </c>
      <c r="ED18" s="80">
        <f>IF(EJ7="-",NA(),EJ7)</f>
        <v>249.59</v>
      </c>
      <c r="EE18" s="80">
        <f>IF(EK7="-",NA(),EK7)</f>
        <v>250.69</v>
      </c>
      <c r="EF18" s="2"/>
      <c r="EG18" s="2"/>
      <c r="EH18" s="2"/>
      <c r="EI18" s="2"/>
      <c r="EJ18" s="78" t="s">
        <v>110</v>
      </c>
      <c r="EK18" s="80">
        <f>IF(EQ7="-",NA(),EQ7)</f>
        <v>319.07</v>
      </c>
      <c r="EL18" s="80">
        <f>IF(ER7="-",NA(),ER7)</f>
        <v>324.35000000000002</v>
      </c>
      <c r="EM18" s="80">
        <f>IF(ES7="-",NA(),ES7)</f>
        <v>330.16</v>
      </c>
      <c r="EN18" s="80">
        <f>IF(ET7="-",NA(),ET7)</f>
        <v>339.58</v>
      </c>
      <c r="EO18" s="80">
        <f>IF(EU7="-",NA(),EU7)</f>
        <v>351.73</v>
      </c>
      <c r="EP18" s="2"/>
      <c r="EQ18" s="2"/>
      <c r="ER18" s="2"/>
      <c r="ES18" s="2"/>
      <c r="ET18" s="78" t="s">
        <v>110</v>
      </c>
      <c r="EU18" s="80">
        <f>IF(FA7="-",NA(),FA7)</f>
        <v>186.85</v>
      </c>
      <c r="EV18" s="80">
        <f>IF(FB7="-",NA(),FB7)</f>
        <v>189.23</v>
      </c>
      <c r="EW18" s="80">
        <f>IF(FC7="-",NA(),FC7)</f>
        <v>193.56</v>
      </c>
      <c r="EX18" s="80">
        <f>IF(FD7="-",NA(),FD7)</f>
        <v>193.73</v>
      </c>
      <c r="EY18" s="80">
        <f>IF(FE7="-",NA(),FE7)</f>
        <v>198.37</v>
      </c>
      <c r="EZ18" s="2"/>
      <c r="FA18" s="2"/>
      <c r="FB18" s="2"/>
      <c r="FC18" s="2"/>
      <c r="FD18" s="78" t="s">
        <v>110</v>
      </c>
      <c r="FE18" s="79">
        <f>IF(FK7="-",NA(),FK7)</f>
        <v>17.7</v>
      </c>
      <c r="FF18" s="79">
        <f>IF(FL7="-",NA(),FL7)</f>
        <v>18</v>
      </c>
      <c r="FG18" s="79">
        <f>IF(FM7="-",NA(),FM7)</f>
        <v>18.399999999999999</v>
      </c>
      <c r="FH18" s="79">
        <f>IF(FN7="-",NA(),FN7)</f>
        <v>18.3</v>
      </c>
      <c r="FI18" s="79">
        <f>IF(FO7="-",NA(),FO7)</f>
        <v>18.100000000000001</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110</v>
      </c>
      <c r="AK19" s="79">
        <f>IF(AQ7="-",NA(),AQ7)</f>
        <v>104.1</v>
      </c>
      <c r="AL19" s="79">
        <f>IF(AR7="-",NA(),AR7)</f>
        <v>103.5</v>
      </c>
      <c r="AM19" s="79">
        <f>IF(AS7="-",NA(),AS7)</f>
        <v>103.3</v>
      </c>
      <c r="AN19" s="79">
        <f>IF(AT7="-",NA(),AT7)</f>
        <v>102.4</v>
      </c>
      <c r="AO19" s="79">
        <f>IF(AU7="-",NA(),AU7)</f>
        <v>98.5</v>
      </c>
      <c r="AP19" s="2"/>
      <c r="AQ19" s="2"/>
      <c r="AR19" s="2"/>
      <c r="AS19" s="2"/>
      <c r="AT19" s="2"/>
      <c r="AU19" s="78" t="s">
        <v>118</v>
      </c>
      <c r="AV19" s="82">
        <f>$BG$7</f>
        <v>100</v>
      </c>
      <c r="AW19" s="82">
        <f>$BG$7</f>
        <v>100</v>
      </c>
      <c r="AX19" s="82">
        <f>$BG$7</f>
        <v>100</v>
      </c>
      <c r="AY19" s="82">
        <f>$BG$7</f>
        <v>100</v>
      </c>
      <c r="AZ19" s="82">
        <f>$BG$7</f>
        <v>100</v>
      </c>
      <c r="BA19" s="2"/>
      <c r="BB19" s="2"/>
      <c r="BC19" s="2"/>
      <c r="BD19" s="2"/>
      <c r="BE19" s="2"/>
      <c r="BF19" s="78" t="s">
        <v>118</v>
      </c>
      <c r="BG19" s="82">
        <f>$BR$7</f>
        <v>100</v>
      </c>
      <c r="BH19" s="82">
        <f>$BR$7</f>
        <v>100</v>
      </c>
      <c r="BI19" s="82">
        <f>$BR$7</f>
        <v>100</v>
      </c>
      <c r="BJ19" s="82">
        <f>$BR$7</f>
        <v>100</v>
      </c>
      <c r="BK19" s="82">
        <f>$BR$7</f>
        <v>100</v>
      </c>
      <c r="BL19" s="2"/>
      <c r="BM19" s="2"/>
      <c r="BN19" s="2"/>
      <c r="BO19" s="2"/>
      <c r="BP19" s="2"/>
      <c r="BQ19" s="78" t="s">
        <v>118</v>
      </c>
      <c r="BR19" s="82">
        <f>$CC$7</f>
        <v>0</v>
      </c>
      <c r="BS19" s="82">
        <f>$CC$7</f>
        <v>0</v>
      </c>
      <c r="BT19" s="82">
        <f>$CC$7</f>
        <v>0</v>
      </c>
      <c r="BU19" s="82">
        <f>$CC$7</f>
        <v>0</v>
      </c>
      <c r="BV19" s="82">
        <f>$CC$7</f>
        <v>0</v>
      </c>
      <c r="BW19" s="2"/>
      <c r="BX19" s="2"/>
      <c r="BY19" s="2"/>
      <c r="BZ19" s="2"/>
      <c r="CA19" s="2"/>
      <c r="CB19" s="81" t="s">
        <v>112</v>
      </c>
      <c r="CC19" s="79">
        <f t="shared" ref="CC19:CG21" si="5">IF(CC12="-",NA(),CC12)</f>
        <v>305.39999999999998</v>
      </c>
      <c r="CD19" s="79">
        <f t="shared" si="5"/>
        <v>308.8</v>
      </c>
      <c r="CE19" s="79">
        <f t="shared" si="5"/>
        <v>309.10000000000002</v>
      </c>
      <c r="CF19" s="79">
        <f t="shared" si="5"/>
        <v>313.5</v>
      </c>
      <c r="CG19" s="79">
        <f t="shared" si="5"/>
        <v>334.1</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119</v>
      </c>
      <c r="BR20" s="2"/>
      <c r="BS20" s="2"/>
      <c r="BT20" s="2"/>
      <c r="BU20" s="2"/>
      <c r="BV20" s="2"/>
      <c r="BW20" s="2"/>
      <c r="BX20" s="2"/>
      <c r="BY20" s="2"/>
      <c r="BZ20" s="2"/>
      <c r="CA20" s="2"/>
      <c r="CB20" s="81" t="s">
        <v>115</v>
      </c>
      <c r="CC20" s="79">
        <f t="shared" si="5"/>
        <v>13.6</v>
      </c>
      <c r="CD20" s="79">
        <f t="shared" si="5"/>
        <v>14.6</v>
      </c>
      <c r="CE20" s="79">
        <f t="shared" si="5"/>
        <v>14.5</v>
      </c>
      <c r="CF20" s="79">
        <f t="shared" si="5"/>
        <v>14.7</v>
      </c>
      <c r="CG20" s="79">
        <f t="shared" si="5"/>
        <v>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116</v>
      </c>
      <c r="CC21" s="79">
        <f t="shared" si="5"/>
        <v>177.3</v>
      </c>
      <c r="CD21" s="79">
        <f t="shared" si="5"/>
        <v>180</v>
      </c>
      <c r="CE21" s="79">
        <f t="shared" si="5"/>
        <v>180.1</v>
      </c>
      <c r="CF21" s="79">
        <f t="shared" si="5"/>
        <v>182.9</v>
      </c>
      <c r="CG21" s="79">
        <f t="shared" si="5"/>
        <v>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花田 和俊</cp:lastModifiedBy>
  <cp:lastPrinted>2021-01-25T08:09:39Z</cp:lastPrinted>
  <dcterms:created xsi:type="dcterms:W3CDTF">2020-12-04T03:22:29Z</dcterms:created>
  <dcterms:modified xsi:type="dcterms:W3CDTF">2021-01-26T08:26:55Z</dcterms:modified>
  <cp:category/>
</cp:coreProperties>
</file>