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6.3.50\fs_l\13509000___教育課\！03社教チーム（2015以降）\02_施設運用関係\01_中央公民館\様式\"/>
    </mc:Choice>
  </mc:AlternateContent>
  <bookViews>
    <workbookView xWindow="0" yWindow="0" windowWidth="10215" windowHeight="7695" firstSheet="4" activeTab="4"/>
  </bookViews>
  <sheets>
    <sheet name="団体名" sheetId="3" state="hidden" r:id="rId1"/>
    <sheet name="料金表" sheetId="1" state="hidden" r:id="rId2"/>
    <sheet name="申込用紙印刷電算用" sheetId="7" state="hidden" r:id="rId3"/>
    <sheet name="複写編裏" sheetId="8" state="hidden" r:id="rId4"/>
    <sheet name="申請書 " sheetId="14" r:id="rId5"/>
    <sheet name="申込用紙印刷" sheetId="6" state="hidden" r:id="rId6"/>
    <sheet name="印刷用" sheetId="5" state="hidden" r:id="rId7"/>
  </sheets>
  <definedNames>
    <definedName name="_xlnm._FilterDatabase" localSheetId="0" hidden="1">団体名!$A$1:$C$144</definedName>
    <definedName name="_xlnm.Print_Area" localSheetId="5">申込用紙印刷!$A$1:$BZ$49</definedName>
    <definedName name="_xlnm.Print_Area" localSheetId="2">申込用紙印刷電算用!$A$1:$CB$49</definedName>
    <definedName name="_xlnm.Print_Area" localSheetId="4">'申請書 '!$A$1:$AR$55</definedName>
    <definedName name="_xlnm.Print_Area" localSheetId="3">複写編裏!$A$1:$AM$46</definedName>
    <definedName name="_xlnm.Print_Titles" localSheetId="6">印刷用!$1:$1</definedName>
    <definedName name="_xlnm.Print_Titles" localSheetId="0">団体名!$1:$1</definedName>
    <definedName name="Z_50D6D0C6_389D_4CF4_936B_2F7BAA403F34_.wvu.FilterData" localSheetId="0" hidden="1">団体名!$A$1:$C$144</definedName>
    <definedName name="Z_50D6D0C6_389D_4CF4_936B_2F7BAA403F34_.wvu.PrintArea" localSheetId="5" hidden="1">申込用紙印刷!$A$1:$BZ$49</definedName>
    <definedName name="Z_50D6D0C6_389D_4CF4_936B_2F7BAA403F34_.wvu.PrintArea" localSheetId="2" hidden="1">申込用紙印刷電算用!$A$1:$CB$49</definedName>
    <definedName name="Z_50D6D0C6_389D_4CF4_936B_2F7BAA403F34_.wvu.PrintArea" localSheetId="4" hidden="1">'申請書 '!$C$4:$AP$55</definedName>
    <definedName name="Z_50D6D0C6_389D_4CF4_936B_2F7BAA403F34_.wvu.PrintArea" localSheetId="3" hidden="1">複写編裏!$A$1:$AM$46</definedName>
    <definedName name="Z_50D6D0C6_389D_4CF4_936B_2F7BAA403F34_.wvu.PrintTitles" localSheetId="6" hidden="1">印刷用!$1:$1</definedName>
  </definedNames>
  <calcPr calcId="152511"/>
  <customWorkbookViews>
    <customWorkbookView name="みる" guid="{50D6D0C6-389D-4CF4-936B-2F7BAA403F34}" maximized="1" xWindow="-8" yWindow="-8" windowWidth="1696" windowHeight="1026" activeSheetId="11"/>
  </customWorkbookViews>
</workbook>
</file>

<file path=xl/calcChain.xml><?xml version="1.0" encoding="utf-8"?>
<calcChain xmlns="http://schemas.openxmlformats.org/spreadsheetml/2006/main">
  <c r="AK23" i="8" l="1"/>
  <c r="AG23" i="8"/>
  <c r="AK22" i="8"/>
  <c r="AG22" i="8"/>
  <c r="AK21" i="8"/>
  <c r="AG21" i="8"/>
  <c r="AV30" i="7" l="1"/>
  <c r="AV17" i="7" l="1"/>
  <c r="BM6" i="7"/>
  <c r="AK26" i="8"/>
  <c r="U21" i="8" l="1"/>
  <c r="P21" i="8"/>
  <c r="U25" i="8"/>
  <c r="P25" i="8"/>
  <c r="U26" i="8"/>
  <c r="P26" i="8"/>
  <c r="U24" i="8"/>
  <c r="P24" i="8"/>
  <c r="U22" i="8"/>
  <c r="P22" i="8"/>
  <c r="BN20" i="7"/>
  <c r="CA23" i="7"/>
  <c r="BQ23" i="7"/>
  <c r="BX23" i="7"/>
  <c r="CA21" i="7"/>
  <c r="BQ21" i="7"/>
  <c r="BX21" i="7"/>
  <c r="BD28" i="7"/>
  <c r="BN28" i="7"/>
  <c r="BK28" i="7"/>
  <c r="BD26" i="7"/>
  <c r="BN26" i="7"/>
  <c r="BK26" i="7"/>
  <c r="BD24" i="7"/>
  <c r="BN24" i="7"/>
  <c r="BK24" i="7"/>
  <c r="BX24" i="7"/>
  <c r="CA24" i="7"/>
  <c r="BQ24" i="7"/>
  <c r="BX22" i="7"/>
  <c r="CA22" i="7"/>
  <c r="BQ22" i="7"/>
  <c r="CA20" i="7"/>
  <c r="BQ20" i="7"/>
  <c r="BX20" i="7"/>
  <c r="BD27" i="7"/>
  <c r="BN27" i="7"/>
  <c r="BK27" i="7"/>
  <c r="BD25" i="7"/>
  <c r="BN25" i="7"/>
  <c r="BK25" i="7"/>
  <c r="BD23" i="7"/>
  <c r="BN23" i="7"/>
  <c r="BK23" i="7"/>
  <c r="BD22" i="7"/>
  <c r="BN22" i="7"/>
  <c r="BK22" i="7"/>
  <c r="BD21" i="7"/>
  <c r="BN21" i="7"/>
  <c r="BK21" i="7"/>
  <c r="BD20" i="7"/>
  <c r="BK20" i="7"/>
  <c r="N246" i="1"/>
  <c r="M245" i="1"/>
  <c r="L244" i="1"/>
  <c r="K243" i="1"/>
  <c r="J242" i="1"/>
  <c r="I241" i="1"/>
  <c r="H240" i="1"/>
  <c r="G239" i="1"/>
  <c r="F246" i="1"/>
  <c r="F238" i="1"/>
  <c r="E237" i="1"/>
  <c r="D236" i="1"/>
  <c r="C235" i="1"/>
  <c r="B241" i="1"/>
  <c r="B246" i="1"/>
  <c r="B234" i="1"/>
  <c r="N230" i="1" l="1"/>
  <c r="M229" i="1"/>
  <c r="L228" i="1"/>
  <c r="K227" i="1"/>
  <c r="J226" i="1"/>
  <c r="I225" i="1"/>
  <c r="H224" i="1"/>
  <c r="G223" i="1"/>
  <c r="F230" i="1"/>
  <c r="F222" i="1"/>
  <c r="E221" i="1"/>
  <c r="D220" i="1"/>
  <c r="C219" i="1"/>
  <c r="B225" i="1"/>
  <c r="B230" i="1"/>
  <c r="B218" i="1"/>
  <c r="AP5" i="7" l="1"/>
  <c r="E22" i="1" l="1"/>
  <c r="E23" i="1" s="1"/>
  <c r="J28" i="1"/>
  <c r="J29" i="1" s="1"/>
  <c r="J30" i="1" s="1"/>
  <c r="J27" i="1"/>
  <c r="M214" i="1" l="1"/>
  <c r="L213" i="1"/>
  <c r="L214" i="1" s="1"/>
  <c r="K212" i="1"/>
  <c r="K213" i="1" s="1"/>
  <c r="K214" i="1" s="1"/>
  <c r="J211" i="1"/>
  <c r="J212" i="1" s="1"/>
  <c r="J213" i="1" s="1"/>
  <c r="J214" i="1" s="1"/>
  <c r="I211" i="1"/>
  <c r="I212" i="1" s="1"/>
  <c r="I213" i="1" s="1"/>
  <c r="I214" i="1" s="1"/>
  <c r="B210" i="1"/>
  <c r="B211" i="1" s="1"/>
  <c r="B212" i="1" s="1"/>
  <c r="B213" i="1" s="1"/>
  <c r="H209" i="1"/>
  <c r="H210" i="1" s="1"/>
  <c r="H211" i="1" s="1"/>
  <c r="H212" i="1" s="1"/>
  <c r="H213" i="1" s="1"/>
  <c r="H214" i="1" s="1"/>
  <c r="G208" i="1"/>
  <c r="G209" i="1" s="1"/>
  <c r="G210" i="1" s="1"/>
  <c r="G211" i="1" s="1"/>
  <c r="G212" i="1" s="1"/>
  <c r="G213" i="1" s="1"/>
  <c r="G214" i="1" s="1"/>
  <c r="F207" i="1"/>
  <c r="F208" i="1" s="1"/>
  <c r="F209" i="1" s="1"/>
  <c r="F210" i="1" s="1"/>
  <c r="F211" i="1" s="1"/>
  <c r="F212" i="1" s="1"/>
  <c r="F213" i="1" s="1"/>
  <c r="E206" i="1"/>
  <c r="E207" i="1" s="1"/>
  <c r="E208" i="1" s="1"/>
  <c r="E209" i="1" s="1"/>
  <c r="E210" i="1" s="1"/>
  <c r="E211" i="1" s="1"/>
  <c r="E212" i="1" s="1"/>
  <c r="E213" i="1" s="1"/>
  <c r="E214" i="1" s="1"/>
  <c r="D206" i="1"/>
  <c r="D207" i="1" s="1"/>
  <c r="D208" i="1" s="1"/>
  <c r="D209" i="1" s="1"/>
  <c r="D210" i="1" s="1"/>
  <c r="D211" i="1" s="1"/>
  <c r="D212" i="1" s="1"/>
  <c r="D213" i="1" s="1"/>
  <c r="D214" i="1" s="1"/>
  <c r="C204" i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B204" i="1"/>
  <c r="B205" i="1" s="1"/>
  <c r="B206" i="1" s="1"/>
  <c r="B207" i="1" s="1"/>
  <c r="B208" i="1" s="1"/>
  <c r="B203" i="1"/>
  <c r="E161" i="1" l="1"/>
  <c r="E162" i="1" s="1"/>
  <c r="E163" i="1" s="1"/>
  <c r="E164" i="1" s="1"/>
  <c r="E165" i="1" s="1"/>
  <c r="M107" i="1"/>
  <c r="L106" i="1"/>
  <c r="K105" i="1"/>
  <c r="K106" i="1" l="1"/>
  <c r="L107" i="1"/>
  <c r="M154" i="1"/>
  <c r="L153" i="1"/>
  <c r="K152" i="1"/>
  <c r="J151" i="1"/>
  <c r="I150" i="1"/>
  <c r="I242" i="1" s="1"/>
  <c r="H149" i="1"/>
  <c r="G148" i="1"/>
  <c r="G149" i="1" l="1"/>
  <c r="J152" i="1"/>
  <c r="L154" i="1"/>
  <c r="K107" i="1"/>
  <c r="H150" i="1"/>
  <c r="I151" i="1"/>
  <c r="K153" i="1"/>
  <c r="B195" i="1"/>
  <c r="B180" i="1"/>
  <c r="E69" i="1"/>
  <c r="E52" i="1"/>
  <c r="E53" i="1" s="1"/>
  <c r="J43" i="1"/>
  <c r="J44" i="1" s="1"/>
  <c r="J42" i="1"/>
  <c r="B11" i="1"/>
  <c r="K154" i="1" l="1"/>
  <c r="I243" i="1"/>
  <c r="I152" i="1"/>
  <c r="J153" i="1"/>
  <c r="H151" i="1"/>
  <c r="G150" i="1"/>
  <c r="M199" i="1"/>
  <c r="L198" i="1"/>
  <c r="L199" i="1" s="1"/>
  <c r="K197" i="1"/>
  <c r="K198" i="1" s="1"/>
  <c r="K199" i="1" s="1"/>
  <c r="J196" i="1"/>
  <c r="J197" i="1" s="1"/>
  <c r="J198" i="1" s="1"/>
  <c r="J199" i="1" s="1"/>
  <c r="I196" i="1"/>
  <c r="I197" i="1" s="1"/>
  <c r="I198" i="1" s="1"/>
  <c r="I199" i="1" s="1"/>
  <c r="I195" i="1"/>
  <c r="H194" i="1"/>
  <c r="H195" i="1" s="1"/>
  <c r="H196" i="1" s="1"/>
  <c r="H197" i="1" s="1"/>
  <c r="H198" i="1" s="1"/>
  <c r="H199" i="1" s="1"/>
  <c r="G193" i="1"/>
  <c r="G194" i="1" s="1"/>
  <c r="G195" i="1" s="1"/>
  <c r="G196" i="1" s="1"/>
  <c r="G197" i="1" s="1"/>
  <c r="G198" i="1" s="1"/>
  <c r="G199" i="1" s="1"/>
  <c r="F192" i="1"/>
  <c r="F193" i="1" s="1"/>
  <c r="F194" i="1" s="1"/>
  <c r="F195" i="1" s="1"/>
  <c r="F196" i="1" s="1"/>
  <c r="F197" i="1" s="1"/>
  <c r="F198" i="1" s="1"/>
  <c r="E191" i="1"/>
  <c r="E192" i="1" s="1"/>
  <c r="E193" i="1" s="1"/>
  <c r="E194" i="1" s="1"/>
  <c r="E195" i="1" s="1"/>
  <c r="E196" i="1" s="1"/>
  <c r="E197" i="1" s="1"/>
  <c r="E198" i="1" s="1"/>
  <c r="E199" i="1" s="1"/>
  <c r="D191" i="1"/>
  <c r="D192" i="1" s="1"/>
  <c r="D193" i="1" s="1"/>
  <c r="D194" i="1" s="1"/>
  <c r="D195" i="1" s="1"/>
  <c r="D196" i="1" s="1"/>
  <c r="D197" i="1" s="1"/>
  <c r="D198" i="1" s="1"/>
  <c r="D199" i="1" s="1"/>
  <c r="D190" i="1"/>
  <c r="C190" i="1"/>
  <c r="C191" i="1" s="1"/>
  <c r="C192" i="1" s="1"/>
  <c r="C193" i="1" s="1"/>
  <c r="C194" i="1" s="1"/>
  <c r="C195" i="1" s="1"/>
  <c r="C196" i="1" s="1"/>
  <c r="C197" i="1" s="1"/>
  <c r="C198" i="1" s="1"/>
  <c r="C199" i="1" s="1"/>
  <c r="C189" i="1"/>
  <c r="B196" i="1"/>
  <c r="B197" i="1" s="1"/>
  <c r="B198" i="1" s="1"/>
  <c r="B188" i="1"/>
  <c r="B189" i="1" s="1"/>
  <c r="B190" i="1" s="1"/>
  <c r="B191" i="1" s="1"/>
  <c r="B192" i="1" s="1"/>
  <c r="B193" i="1" s="1"/>
  <c r="M184" i="1"/>
  <c r="L183" i="1"/>
  <c r="L184" i="1" s="1"/>
  <c r="K182" i="1"/>
  <c r="K183" i="1" s="1"/>
  <c r="K184" i="1" s="1"/>
  <c r="J181" i="1"/>
  <c r="J182" i="1" s="1"/>
  <c r="J183" i="1" s="1"/>
  <c r="J184" i="1" s="1"/>
  <c r="I180" i="1"/>
  <c r="I181" i="1" s="1"/>
  <c r="I182" i="1" s="1"/>
  <c r="I183" i="1" s="1"/>
  <c r="I184" i="1" s="1"/>
  <c r="H180" i="1"/>
  <c r="H181" i="1" s="1"/>
  <c r="H182" i="1" s="1"/>
  <c r="H183" i="1" s="1"/>
  <c r="H184" i="1" s="1"/>
  <c r="H179" i="1"/>
  <c r="G178" i="1"/>
  <c r="G179" i="1" s="1"/>
  <c r="G180" i="1" s="1"/>
  <c r="G181" i="1" s="1"/>
  <c r="G182" i="1" s="1"/>
  <c r="G183" i="1" s="1"/>
  <c r="G184" i="1" s="1"/>
  <c r="F177" i="1"/>
  <c r="F178" i="1" s="1"/>
  <c r="F179" i="1" s="1"/>
  <c r="F180" i="1" s="1"/>
  <c r="F181" i="1" s="1"/>
  <c r="F182" i="1" s="1"/>
  <c r="F183" i="1" s="1"/>
  <c r="E176" i="1"/>
  <c r="E177" i="1" s="1"/>
  <c r="E178" i="1" s="1"/>
  <c r="E179" i="1" s="1"/>
  <c r="E180" i="1" s="1"/>
  <c r="E181" i="1" s="1"/>
  <c r="E182" i="1" s="1"/>
  <c r="E183" i="1" s="1"/>
  <c r="E184" i="1" s="1"/>
  <c r="D175" i="1"/>
  <c r="D176" i="1" s="1"/>
  <c r="D177" i="1" s="1"/>
  <c r="D178" i="1" s="1"/>
  <c r="D179" i="1" s="1"/>
  <c r="D180" i="1" s="1"/>
  <c r="D181" i="1" s="1"/>
  <c r="D182" i="1" s="1"/>
  <c r="D183" i="1" s="1"/>
  <c r="D184" i="1" s="1"/>
  <c r="C174" i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B181" i="1"/>
  <c r="B182" i="1" s="1"/>
  <c r="B183" i="1" s="1"/>
  <c r="B173" i="1"/>
  <c r="B174" i="1" s="1"/>
  <c r="B175" i="1" s="1"/>
  <c r="B176" i="1" s="1"/>
  <c r="B177" i="1" s="1"/>
  <c r="B178" i="1" s="1"/>
  <c r="M169" i="1"/>
  <c r="M246" i="1" s="1"/>
  <c r="L168" i="1"/>
  <c r="K167" i="1"/>
  <c r="J166" i="1"/>
  <c r="I166" i="1"/>
  <c r="I167" i="1" s="1"/>
  <c r="I168" i="1" s="1"/>
  <c r="I169" i="1" s="1"/>
  <c r="H164" i="1"/>
  <c r="G163" i="1"/>
  <c r="F162" i="1"/>
  <c r="F163" i="1" s="1"/>
  <c r="F164" i="1" s="1"/>
  <c r="F165" i="1" s="1"/>
  <c r="F166" i="1" s="1"/>
  <c r="F167" i="1" s="1"/>
  <c r="F168" i="1" s="1"/>
  <c r="E166" i="1"/>
  <c r="E167" i="1" s="1"/>
  <c r="E168" i="1" s="1"/>
  <c r="E169" i="1" s="1"/>
  <c r="D161" i="1"/>
  <c r="D162" i="1" s="1"/>
  <c r="D163" i="1" s="1"/>
  <c r="D164" i="1" s="1"/>
  <c r="D165" i="1" s="1"/>
  <c r="D166" i="1" s="1"/>
  <c r="D167" i="1" s="1"/>
  <c r="D168" i="1" s="1"/>
  <c r="D169" i="1" s="1"/>
  <c r="C159" i="1"/>
  <c r="C160" i="1" s="1"/>
  <c r="B158" i="1"/>
  <c r="B159" i="1" s="1"/>
  <c r="B160" i="1" s="1"/>
  <c r="B161" i="1" s="1"/>
  <c r="B162" i="1" s="1"/>
  <c r="B163" i="1" s="1"/>
  <c r="B165" i="1" s="1"/>
  <c r="B166" i="1" s="1"/>
  <c r="B167" i="1" s="1"/>
  <c r="B168" i="1" s="1"/>
  <c r="F147" i="1"/>
  <c r="E146" i="1"/>
  <c r="D145" i="1"/>
  <c r="C144" i="1"/>
  <c r="B150" i="1"/>
  <c r="B143" i="1"/>
  <c r="M139" i="1"/>
  <c r="L138" i="1"/>
  <c r="L139" i="1" s="1"/>
  <c r="K137" i="1"/>
  <c r="K138" i="1" s="1"/>
  <c r="K139" i="1" s="1"/>
  <c r="J136" i="1"/>
  <c r="J137" i="1" s="1"/>
  <c r="J138" i="1" s="1"/>
  <c r="J139" i="1" s="1"/>
  <c r="I135" i="1"/>
  <c r="I136" i="1" s="1"/>
  <c r="I137" i="1" s="1"/>
  <c r="I138" i="1" s="1"/>
  <c r="I139" i="1" s="1"/>
  <c r="H134" i="1"/>
  <c r="H135" i="1" s="1"/>
  <c r="H136" i="1" s="1"/>
  <c r="H137" i="1" s="1"/>
  <c r="H138" i="1" s="1"/>
  <c r="H139" i="1" s="1"/>
  <c r="B144" i="1" l="1"/>
  <c r="B235" i="1"/>
  <c r="C145" i="1"/>
  <c r="C236" i="1"/>
  <c r="E147" i="1"/>
  <c r="E238" i="1"/>
  <c r="H165" i="1"/>
  <c r="H241" i="1"/>
  <c r="J167" i="1"/>
  <c r="J243" i="1"/>
  <c r="L169" i="1"/>
  <c r="L246" i="1" s="1"/>
  <c r="L245" i="1"/>
  <c r="H152" i="1"/>
  <c r="J154" i="1"/>
  <c r="B151" i="1"/>
  <c r="B242" i="1"/>
  <c r="D146" i="1"/>
  <c r="D237" i="1"/>
  <c r="F148" i="1"/>
  <c r="F239" i="1"/>
  <c r="C166" i="1"/>
  <c r="C167" i="1" s="1"/>
  <c r="C168" i="1" s="1"/>
  <c r="C169" i="1" s="1"/>
  <c r="C161" i="1"/>
  <c r="C162" i="1" s="1"/>
  <c r="C163" i="1" s="1"/>
  <c r="C164" i="1" s="1"/>
  <c r="C165" i="1" s="1"/>
  <c r="G164" i="1"/>
  <c r="G240" i="1"/>
  <c r="K168" i="1"/>
  <c r="K244" i="1"/>
  <c r="G151" i="1"/>
  <c r="I244" i="1"/>
  <c r="I153" i="1"/>
  <c r="G133" i="1"/>
  <c r="G134" i="1" s="1"/>
  <c r="G135" i="1" s="1"/>
  <c r="G136" i="1" s="1"/>
  <c r="G137" i="1" s="1"/>
  <c r="G138" i="1" s="1"/>
  <c r="G139" i="1" s="1"/>
  <c r="F132" i="1"/>
  <c r="F133" i="1" s="1"/>
  <c r="F134" i="1" s="1"/>
  <c r="F135" i="1" s="1"/>
  <c r="F136" i="1" s="1"/>
  <c r="F137" i="1" s="1"/>
  <c r="F138" i="1" s="1"/>
  <c r="E131" i="1"/>
  <c r="E132" i="1" s="1"/>
  <c r="E133" i="1" s="1"/>
  <c r="E134" i="1" s="1"/>
  <c r="E135" i="1" s="1"/>
  <c r="E136" i="1" s="1"/>
  <c r="E137" i="1" s="1"/>
  <c r="E138" i="1" s="1"/>
  <c r="E139" i="1" s="1"/>
  <c r="D130" i="1"/>
  <c r="D131" i="1" s="1"/>
  <c r="D132" i="1" s="1"/>
  <c r="D133" i="1" s="1"/>
  <c r="D134" i="1" s="1"/>
  <c r="D135" i="1" s="1"/>
  <c r="D136" i="1" s="1"/>
  <c r="D137" i="1" s="1"/>
  <c r="D138" i="1" s="1"/>
  <c r="D139" i="1" s="1"/>
  <c r="C129" i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B135" i="1"/>
  <c r="B136" i="1" s="1"/>
  <c r="B137" i="1" s="1"/>
  <c r="B138" i="1" s="1"/>
  <c r="B128" i="1"/>
  <c r="B129" i="1" s="1"/>
  <c r="B130" i="1" s="1"/>
  <c r="B131" i="1" s="1"/>
  <c r="B132" i="1" s="1"/>
  <c r="B133" i="1" s="1"/>
  <c r="M122" i="1"/>
  <c r="M230" i="1" s="1"/>
  <c r="L121" i="1"/>
  <c r="K120" i="1"/>
  <c r="J119" i="1"/>
  <c r="J120" i="1" s="1"/>
  <c r="J121" i="1" s="1"/>
  <c r="J122" i="1" s="1"/>
  <c r="I118" i="1"/>
  <c r="H117" i="1"/>
  <c r="H118" i="1" s="1"/>
  <c r="H119" i="1" s="1"/>
  <c r="H120" i="1" s="1"/>
  <c r="H121" i="1" s="1"/>
  <c r="H122" i="1" s="1"/>
  <c r="G116" i="1"/>
  <c r="G117" i="1" s="1"/>
  <c r="G118" i="1" s="1"/>
  <c r="G119" i="1" s="1"/>
  <c r="G120" i="1" s="1"/>
  <c r="G121" i="1" s="1"/>
  <c r="G122" i="1" s="1"/>
  <c r="F115" i="1"/>
  <c r="F116" i="1" s="1"/>
  <c r="F117" i="1" s="1"/>
  <c r="F118" i="1" s="1"/>
  <c r="F119" i="1" s="1"/>
  <c r="F120" i="1" s="1"/>
  <c r="F121" i="1" s="1"/>
  <c r="E114" i="1"/>
  <c r="E115" i="1" s="1"/>
  <c r="E116" i="1" s="1"/>
  <c r="E117" i="1" s="1"/>
  <c r="E118" i="1" s="1"/>
  <c r="E119" i="1" s="1"/>
  <c r="E120" i="1" s="1"/>
  <c r="E121" i="1" s="1"/>
  <c r="E122" i="1" s="1"/>
  <c r="D113" i="1"/>
  <c r="D114" i="1" s="1"/>
  <c r="D115" i="1" s="1"/>
  <c r="D116" i="1" s="1"/>
  <c r="D117" i="1" s="1"/>
  <c r="D118" i="1" s="1"/>
  <c r="D119" i="1" s="1"/>
  <c r="D120" i="1" s="1"/>
  <c r="D121" i="1" s="1"/>
  <c r="D122" i="1" s="1"/>
  <c r="I119" i="1" l="1"/>
  <c r="I120" i="1" s="1"/>
  <c r="I121" i="1" s="1"/>
  <c r="I122" i="1" s="1"/>
  <c r="I226" i="1"/>
  <c r="K121" i="1"/>
  <c r="K228" i="1"/>
  <c r="K169" i="1"/>
  <c r="K246" i="1" s="1"/>
  <c r="K245" i="1"/>
  <c r="G165" i="1"/>
  <c r="G241" i="1"/>
  <c r="F149" i="1"/>
  <c r="F240" i="1"/>
  <c r="D147" i="1"/>
  <c r="D238" i="1"/>
  <c r="B152" i="1"/>
  <c r="B243" i="1"/>
  <c r="J168" i="1"/>
  <c r="J244" i="1"/>
  <c r="H166" i="1"/>
  <c r="H242" i="1"/>
  <c r="E148" i="1"/>
  <c r="E239" i="1"/>
  <c r="C146" i="1"/>
  <c r="C237" i="1"/>
  <c r="B145" i="1"/>
  <c r="B236" i="1"/>
  <c r="L122" i="1"/>
  <c r="L230" i="1" s="1"/>
  <c r="L229" i="1"/>
  <c r="I154" i="1"/>
  <c r="I246" i="1" s="1"/>
  <c r="I245" i="1"/>
  <c r="G152" i="1"/>
  <c r="H153" i="1"/>
  <c r="N15" i="1"/>
  <c r="M14" i="1"/>
  <c r="M15" i="1" s="1"/>
  <c r="L13" i="1"/>
  <c r="L14" i="1" s="1"/>
  <c r="L15" i="1" s="1"/>
  <c r="K12" i="1"/>
  <c r="K13" i="1" s="1"/>
  <c r="K14" i="1" s="1"/>
  <c r="K15" i="1" s="1"/>
  <c r="J12" i="1"/>
  <c r="J13" i="1" s="1"/>
  <c r="J14" i="1" s="1"/>
  <c r="J15" i="1" s="1"/>
  <c r="I12" i="1"/>
  <c r="I13" i="1" s="1"/>
  <c r="I14" i="1" s="1"/>
  <c r="I15" i="1" s="1"/>
  <c r="H10" i="1"/>
  <c r="H11" i="1" s="1"/>
  <c r="H12" i="1" s="1"/>
  <c r="H13" i="1" s="1"/>
  <c r="H14" i="1" s="1"/>
  <c r="H15" i="1" s="1"/>
  <c r="G9" i="1"/>
  <c r="G10" i="1" s="1"/>
  <c r="G11" i="1" s="1"/>
  <c r="G12" i="1" s="1"/>
  <c r="G13" i="1" s="1"/>
  <c r="G14" i="1" s="1"/>
  <c r="G15" i="1" s="1"/>
  <c r="F8" i="1"/>
  <c r="F9" i="1" s="1"/>
  <c r="F10" i="1" s="1"/>
  <c r="F11" i="1" s="1"/>
  <c r="F12" i="1" s="1"/>
  <c r="F13" i="1" s="1"/>
  <c r="F14" i="1" s="1"/>
  <c r="F15" i="1" s="1"/>
  <c r="E7" i="1"/>
  <c r="E8" i="1" s="1"/>
  <c r="E9" i="1" s="1"/>
  <c r="E10" i="1" s="1"/>
  <c r="E11" i="1" s="1"/>
  <c r="E12" i="1" s="1"/>
  <c r="E13" i="1" s="1"/>
  <c r="E14" i="1" s="1"/>
  <c r="E15" i="1" s="1"/>
  <c r="D6" i="1"/>
  <c r="D7" i="1" s="1"/>
  <c r="D8" i="1" s="1"/>
  <c r="D9" i="1" s="1"/>
  <c r="D10" i="1" s="1"/>
  <c r="D11" i="1" s="1"/>
  <c r="D12" i="1" s="1"/>
  <c r="D13" i="1" s="1"/>
  <c r="D14" i="1" s="1"/>
  <c r="D15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12" i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B118" i="1"/>
  <c r="B119" i="1" s="1"/>
  <c r="B120" i="1" s="1"/>
  <c r="B121" i="1" s="1"/>
  <c r="B111" i="1"/>
  <c r="B112" i="1" s="1"/>
  <c r="B113" i="1" s="1"/>
  <c r="B114" i="1" s="1"/>
  <c r="B115" i="1" s="1"/>
  <c r="B116" i="1" s="1"/>
  <c r="J104" i="1"/>
  <c r="I104" i="1"/>
  <c r="H102" i="1"/>
  <c r="G101" i="1"/>
  <c r="F100" i="1"/>
  <c r="E99" i="1"/>
  <c r="D98" i="1"/>
  <c r="C97" i="1"/>
  <c r="B103" i="1"/>
  <c r="B96" i="1"/>
  <c r="M92" i="1"/>
  <c r="L91" i="1"/>
  <c r="L92" i="1" s="1"/>
  <c r="K90" i="1"/>
  <c r="K91" i="1" s="1"/>
  <c r="K92" i="1" s="1"/>
  <c r="J89" i="1"/>
  <c r="J90" i="1" s="1"/>
  <c r="J91" i="1" s="1"/>
  <c r="J92" i="1" s="1"/>
  <c r="I88" i="1"/>
  <c r="I89" i="1" s="1"/>
  <c r="I90" i="1" s="1"/>
  <c r="I91" i="1" s="1"/>
  <c r="I92" i="1" s="1"/>
  <c r="H87" i="1"/>
  <c r="H88" i="1" s="1"/>
  <c r="H89" i="1" s="1"/>
  <c r="H90" i="1" s="1"/>
  <c r="H91" i="1" s="1"/>
  <c r="H92" i="1" s="1"/>
  <c r="G86" i="1"/>
  <c r="G87" i="1" s="1"/>
  <c r="G88" i="1" s="1"/>
  <c r="G89" i="1" s="1"/>
  <c r="G90" i="1" s="1"/>
  <c r="G91" i="1" s="1"/>
  <c r="G92" i="1" s="1"/>
  <c r="F85" i="1"/>
  <c r="F86" i="1" s="1"/>
  <c r="F87" i="1" s="1"/>
  <c r="F88" i="1" s="1"/>
  <c r="F89" i="1" s="1"/>
  <c r="F90" i="1" s="1"/>
  <c r="F91" i="1" s="1"/>
  <c r="E84" i="1"/>
  <c r="E85" i="1" s="1"/>
  <c r="E86" i="1" s="1"/>
  <c r="E87" i="1" s="1"/>
  <c r="E88" i="1" s="1"/>
  <c r="E89" i="1" s="1"/>
  <c r="E90" i="1" s="1"/>
  <c r="E91" i="1" s="1"/>
  <c r="E92" i="1" s="1"/>
  <c r="D83" i="1"/>
  <c r="D84" i="1" s="1"/>
  <c r="D85" i="1" s="1"/>
  <c r="D86" i="1" s="1"/>
  <c r="D87" i="1" s="1"/>
  <c r="D88" i="1" s="1"/>
  <c r="D89" i="1" s="1"/>
  <c r="D90" i="1" s="1"/>
  <c r="D91" i="1" s="1"/>
  <c r="D92" i="1" s="1"/>
  <c r="C82" i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B88" i="1"/>
  <c r="B89" i="1" s="1"/>
  <c r="B90" i="1" s="1"/>
  <c r="B91" i="1" s="1"/>
  <c r="B81" i="1"/>
  <c r="B82" i="1" s="1"/>
  <c r="B83" i="1" s="1"/>
  <c r="B84" i="1" s="1"/>
  <c r="B85" i="1" s="1"/>
  <c r="B86" i="1" s="1"/>
  <c r="M77" i="1"/>
  <c r="L76" i="1"/>
  <c r="L77" i="1" s="1"/>
  <c r="K75" i="1"/>
  <c r="K76" i="1" s="1"/>
  <c r="K77" i="1" s="1"/>
  <c r="J74" i="1"/>
  <c r="J75" i="1" s="1"/>
  <c r="J76" i="1" s="1"/>
  <c r="J77" i="1" s="1"/>
  <c r="I73" i="1"/>
  <c r="H72" i="1"/>
  <c r="H73" i="1" s="1"/>
  <c r="G71" i="1"/>
  <c r="G72" i="1" s="1"/>
  <c r="G73" i="1" s="1"/>
  <c r="G74" i="1" s="1"/>
  <c r="G75" i="1" s="1"/>
  <c r="G76" i="1" s="1"/>
  <c r="G77" i="1" s="1"/>
  <c r="F70" i="1"/>
  <c r="F71" i="1" s="1"/>
  <c r="F72" i="1" s="1"/>
  <c r="F73" i="1" s="1"/>
  <c r="F74" i="1" s="1"/>
  <c r="F75" i="1" s="1"/>
  <c r="F76" i="1" s="1"/>
  <c r="E70" i="1"/>
  <c r="E71" i="1" s="1"/>
  <c r="E72" i="1" s="1"/>
  <c r="E73" i="1" s="1"/>
  <c r="D68" i="1"/>
  <c r="D69" i="1" s="1"/>
  <c r="D70" i="1" s="1"/>
  <c r="D71" i="1" s="1"/>
  <c r="D72" i="1" s="1"/>
  <c r="D73" i="1" s="1"/>
  <c r="D74" i="1" s="1"/>
  <c r="D75" i="1" s="1"/>
  <c r="D76" i="1" s="1"/>
  <c r="D77" i="1" s="1"/>
  <c r="C67" i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B73" i="1"/>
  <c r="B74" i="1" s="1"/>
  <c r="B75" i="1" s="1"/>
  <c r="B76" i="1" s="1"/>
  <c r="B66" i="1"/>
  <c r="B67" i="1" s="1"/>
  <c r="B68" i="1" s="1"/>
  <c r="B69" i="1" s="1"/>
  <c r="B70" i="1" s="1"/>
  <c r="B71" i="1" s="1"/>
  <c r="M60" i="1"/>
  <c r="L59" i="1"/>
  <c r="L60" i="1" s="1"/>
  <c r="K58" i="1"/>
  <c r="K59" i="1" s="1"/>
  <c r="K60" i="1" s="1"/>
  <c r="J57" i="1"/>
  <c r="J58" i="1" s="1"/>
  <c r="J59" i="1" s="1"/>
  <c r="J60" i="1" s="1"/>
  <c r="I56" i="1"/>
  <c r="H55" i="1"/>
  <c r="H56" i="1" s="1"/>
  <c r="G54" i="1"/>
  <c r="G55" i="1" s="1"/>
  <c r="G56" i="1" s="1"/>
  <c r="G57" i="1" s="1"/>
  <c r="G58" i="1" s="1"/>
  <c r="G59" i="1" s="1"/>
  <c r="G60" i="1" s="1"/>
  <c r="F53" i="1"/>
  <c r="F54" i="1" s="1"/>
  <c r="F55" i="1" s="1"/>
  <c r="F56" i="1" s="1"/>
  <c r="F57" i="1" s="1"/>
  <c r="F58" i="1" s="1"/>
  <c r="F59" i="1" s="1"/>
  <c r="E54" i="1"/>
  <c r="E55" i="1" s="1"/>
  <c r="E56" i="1" s="1"/>
  <c r="D51" i="1"/>
  <c r="C50" i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B56" i="1"/>
  <c r="B57" i="1" s="1"/>
  <c r="B58" i="1" s="1"/>
  <c r="B59" i="1" s="1"/>
  <c r="B49" i="1"/>
  <c r="B50" i="1" s="1"/>
  <c r="B51" i="1" s="1"/>
  <c r="B52" i="1" s="1"/>
  <c r="B53" i="1" s="1"/>
  <c r="B54" i="1" s="1"/>
  <c r="E59" i="1" l="1"/>
  <c r="E60" i="1" s="1"/>
  <c r="E57" i="1"/>
  <c r="E58" i="1" s="1"/>
  <c r="I59" i="1"/>
  <c r="I60" i="1" s="1"/>
  <c r="I57" i="1"/>
  <c r="I58" i="1" s="1"/>
  <c r="H75" i="1"/>
  <c r="H76" i="1" s="1"/>
  <c r="H77" i="1" s="1"/>
  <c r="H74" i="1"/>
  <c r="B104" i="1"/>
  <c r="B226" i="1"/>
  <c r="D99" i="1"/>
  <c r="D221" i="1"/>
  <c r="F101" i="1"/>
  <c r="F223" i="1"/>
  <c r="H103" i="1"/>
  <c r="H225" i="1"/>
  <c r="J105" i="1"/>
  <c r="J227" i="1"/>
  <c r="H154" i="1"/>
  <c r="G153" i="1"/>
  <c r="B153" i="1"/>
  <c r="B245" i="1" s="1"/>
  <c r="B244" i="1"/>
  <c r="D148" i="1"/>
  <c r="D239" i="1"/>
  <c r="F150" i="1"/>
  <c r="F241" i="1"/>
  <c r="G166" i="1"/>
  <c r="G242" i="1"/>
  <c r="K122" i="1"/>
  <c r="K230" i="1" s="1"/>
  <c r="K229" i="1"/>
  <c r="D53" i="1"/>
  <c r="D54" i="1" s="1"/>
  <c r="D55" i="1" s="1"/>
  <c r="D56" i="1" s="1"/>
  <c r="D52" i="1"/>
  <c r="H58" i="1"/>
  <c r="H59" i="1" s="1"/>
  <c r="H60" i="1" s="1"/>
  <c r="H57" i="1"/>
  <c r="E75" i="1"/>
  <c r="E76" i="1" s="1"/>
  <c r="E77" i="1" s="1"/>
  <c r="E74" i="1"/>
  <c r="I76" i="1"/>
  <c r="I77" i="1" s="1"/>
  <c r="I74" i="1"/>
  <c r="I75" i="1" s="1"/>
  <c r="B97" i="1"/>
  <c r="B219" i="1"/>
  <c r="C98" i="1"/>
  <c r="C220" i="1"/>
  <c r="G102" i="1"/>
  <c r="G224" i="1"/>
  <c r="I105" i="1"/>
  <c r="I227" i="1"/>
  <c r="B146" i="1"/>
  <c r="B237" i="1"/>
  <c r="C147" i="1"/>
  <c r="C238" i="1"/>
  <c r="E149" i="1"/>
  <c r="E240" i="1"/>
  <c r="H167" i="1"/>
  <c r="H243" i="1"/>
  <c r="J169" i="1"/>
  <c r="J246" i="1" s="1"/>
  <c r="J245" i="1"/>
  <c r="E100" i="1"/>
  <c r="E222" i="1"/>
  <c r="M45" i="1"/>
  <c r="L44" i="1"/>
  <c r="L45" i="1" s="1"/>
  <c r="K43" i="1"/>
  <c r="K44" i="1" s="1"/>
  <c r="K45" i="1" s="1"/>
  <c r="J45" i="1"/>
  <c r="I41" i="1"/>
  <c r="H40" i="1"/>
  <c r="H41" i="1" s="1"/>
  <c r="G39" i="1"/>
  <c r="G40" i="1" s="1"/>
  <c r="G41" i="1" s="1"/>
  <c r="F38" i="1"/>
  <c r="F39" i="1" s="1"/>
  <c r="F40" i="1" s="1"/>
  <c r="E37" i="1"/>
  <c r="E38" i="1" s="1"/>
  <c r="E39" i="1" s="1"/>
  <c r="E40" i="1" s="1"/>
  <c r="E41" i="1" s="1"/>
  <c r="D36" i="1"/>
  <c r="D37" i="1" s="1"/>
  <c r="D38" i="1" s="1"/>
  <c r="D39" i="1" s="1"/>
  <c r="D40" i="1" s="1"/>
  <c r="D41" i="1" s="1"/>
  <c r="C35" i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B41" i="1"/>
  <c r="B42" i="1" s="1"/>
  <c r="B43" i="1" s="1"/>
  <c r="B44" i="1" s="1"/>
  <c r="B34" i="1"/>
  <c r="B35" i="1" s="1"/>
  <c r="B36" i="1" s="1"/>
  <c r="B37" i="1" s="1"/>
  <c r="B38" i="1" s="1"/>
  <c r="B39" i="1" s="1"/>
  <c r="E44" i="1" l="1"/>
  <c r="E45" i="1" s="1"/>
  <c r="E42" i="1"/>
  <c r="E43" i="1" s="1"/>
  <c r="G43" i="1"/>
  <c r="G44" i="1" s="1"/>
  <c r="G45" i="1" s="1"/>
  <c r="G42" i="1"/>
  <c r="I44" i="1"/>
  <c r="I45" i="1" s="1"/>
  <c r="I42" i="1"/>
  <c r="I43" i="1" s="1"/>
  <c r="H168" i="1"/>
  <c r="H244" i="1"/>
  <c r="E150" i="1"/>
  <c r="E241" i="1"/>
  <c r="C148" i="1"/>
  <c r="C239" i="1"/>
  <c r="B147" i="1"/>
  <c r="B238" i="1"/>
  <c r="I106" i="1"/>
  <c r="I228" i="1"/>
  <c r="G103" i="1"/>
  <c r="G225" i="1"/>
  <c r="C99" i="1"/>
  <c r="C221" i="1"/>
  <c r="B98" i="1"/>
  <c r="B220" i="1"/>
  <c r="D58" i="1"/>
  <c r="D59" i="1" s="1"/>
  <c r="D60" i="1" s="1"/>
  <c r="D57" i="1"/>
  <c r="G167" i="1"/>
  <c r="G243" i="1"/>
  <c r="F151" i="1"/>
  <c r="F242" i="1"/>
  <c r="D149" i="1"/>
  <c r="D240" i="1"/>
  <c r="J106" i="1"/>
  <c r="J228" i="1"/>
  <c r="H104" i="1"/>
  <c r="H226" i="1"/>
  <c r="F102" i="1"/>
  <c r="F224" i="1"/>
  <c r="D100" i="1"/>
  <c r="D222" i="1"/>
  <c r="B105" i="1"/>
  <c r="B227" i="1"/>
  <c r="D43" i="1"/>
  <c r="D44" i="1" s="1"/>
  <c r="D45" i="1" s="1"/>
  <c r="D42" i="1"/>
  <c r="F42" i="1"/>
  <c r="F43" i="1" s="1"/>
  <c r="F44" i="1" s="1"/>
  <c r="F41" i="1"/>
  <c r="H43" i="1"/>
  <c r="H44" i="1" s="1"/>
  <c r="H45" i="1" s="1"/>
  <c r="H42" i="1"/>
  <c r="G154" i="1"/>
  <c r="E101" i="1"/>
  <c r="E223" i="1"/>
  <c r="E24" i="1"/>
  <c r="E25" i="1" s="1"/>
  <c r="E26" i="1" s="1"/>
  <c r="D21" i="1"/>
  <c r="C20" i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M30" i="1"/>
  <c r="L29" i="1"/>
  <c r="L30" i="1" s="1"/>
  <c r="K28" i="1"/>
  <c r="K29" i="1" s="1"/>
  <c r="K30" i="1" s="1"/>
  <c r="I26" i="1"/>
  <c r="H25" i="1"/>
  <c r="H26" i="1" s="1"/>
  <c r="G24" i="1"/>
  <c r="G25" i="1" s="1"/>
  <c r="G26" i="1" s="1"/>
  <c r="F23" i="1"/>
  <c r="F24" i="1" s="1"/>
  <c r="F25" i="1" s="1"/>
  <c r="F26" i="1" s="1"/>
  <c r="F27" i="1" s="1"/>
  <c r="F28" i="1" s="1"/>
  <c r="F29" i="1" s="1"/>
  <c r="B26" i="1"/>
  <c r="B27" i="1" s="1"/>
  <c r="B28" i="1" s="1"/>
  <c r="B29" i="1" s="1"/>
  <c r="B19" i="1"/>
  <c r="B20" i="1" s="1"/>
  <c r="B21" i="1" s="1"/>
  <c r="B22" i="1" s="1"/>
  <c r="B23" i="1" s="1"/>
  <c r="B24" i="1" s="1"/>
  <c r="H29" i="1" l="1"/>
  <c r="H30" i="1" s="1"/>
  <c r="H27" i="1"/>
  <c r="H28" i="1" s="1"/>
  <c r="D23" i="1"/>
  <c r="D24" i="1" s="1"/>
  <c r="D25" i="1" s="1"/>
  <c r="D26" i="1" s="1"/>
  <c r="D22" i="1"/>
  <c r="B106" i="1"/>
  <c r="B229" i="1" s="1"/>
  <c r="B228" i="1"/>
  <c r="D101" i="1"/>
  <c r="D223" i="1"/>
  <c r="F225" i="1"/>
  <c r="F103" i="1"/>
  <c r="F226" i="1" s="1"/>
  <c r="H105" i="1"/>
  <c r="H227" i="1"/>
  <c r="J107" i="1"/>
  <c r="J230" i="1" s="1"/>
  <c r="J229" i="1"/>
  <c r="D150" i="1"/>
  <c r="D241" i="1"/>
  <c r="F152" i="1"/>
  <c r="F243" i="1"/>
  <c r="G168" i="1"/>
  <c r="G244" i="1"/>
  <c r="B99" i="1"/>
  <c r="B221" i="1"/>
  <c r="C100" i="1"/>
  <c r="C222" i="1"/>
  <c r="G104" i="1"/>
  <c r="G226" i="1"/>
  <c r="I107" i="1"/>
  <c r="I230" i="1" s="1"/>
  <c r="I229" i="1"/>
  <c r="B148" i="1"/>
  <c r="B240" i="1" s="1"/>
  <c r="B239" i="1"/>
  <c r="C149" i="1"/>
  <c r="C240" i="1"/>
  <c r="E151" i="1"/>
  <c r="E242" i="1"/>
  <c r="H169" i="1"/>
  <c r="H246" i="1" s="1"/>
  <c r="H245" i="1"/>
  <c r="G28" i="1"/>
  <c r="G29" i="1" s="1"/>
  <c r="G30" i="1" s="1"/>
  <c r="G27" i="1"/>
  <c r="I30" i="1"/>
  <c r="I27" i="1"/>
  <c r="I28" i="1" s="1"/>
  <c r="I29" i="1" s="1"/>
  <c r="E29" i="1"/>
  <c r="E30" i="1" s="1"/>
  <c r="E27" i="1"/>
  <c r="E28" i="1" s="1"/>
  <c r="E102" i="1"/>
  <c r="E224" i="1"/>
  <c r="B12" i="1"/>
  <c r="B13" i="1" s="1"/>
  <c r="B14" i="1" s="1"/>
  <c r="E152" i="1" l="1"/>
  <c r="E243" i="1"/>
  <c r="C150" i="1"/>
  <c r="C241" i="1"/>
  <c r="G105" i="1"/>
  <c r="G227" i="1"/>
  <c r="C101" i="1"/>
  <c r="C223" i="1"/>
  <c r="B100" i="1"/>
  <c r="B222" i="1"/>
  <c r="G169" i="1"/>
  <c r="G246" i="1" s="1"/>
  <c r="G245" i="1"/>
  <c r="F153" i="1"/>
  <c r="F245" i="1" s="1"/>
  <c r="F244" i="1"/>
  <c r="D151" i="1"/>
  <c r="D242" i="1"/>
  <c r="H106" i="1"/>
  <c r="H228" i="1"/>
  <c r="D28" i="1"/>
  <c r="D29" i="1" s="1"/>
  <c r="D30" i="1" s="1"/>
  <c r="D27" i="1"/>
  <c r="F104" i="1"/>
  <c r="D102" i="1"/>
  <c r="D224" i="1"/>
  <c r="E103" i="1"/>
  <c r="E225" i="1"/>
  <c r="B4" i="1"/>
  <c r="B5" i="1" s="1"/>
  <c r="B6" i="1" s="1"/>
  <c r="B7" i="1" s="1"/>
  <c r="B8" i="1" s="1"/>
  <c r="B9" i="1" s="1"/>
  <c r="F105" i="1" l="1"/>
  <c r="F227" i="1"/>
  <c r="H107" i="1"/>
  <c r="H230" i="1" s="1"/>
  <c r="H229" i="1"/>
  <c r="D152" i="1"/>
  <c r="D243" i="1"/>
  <c r="B101" i="1"/>
  <c r="B224" i="1" s="1"/>
  <c r="B223" i="1"/>
  <c r="C102" i="1"/>
  <c r="C224" i="1"/>
  <c r="G106" i="1"/>
  <c r="G228" i="1"/>
  <c r="C151" i="1"/>
  <c r="C242" i="1"/>
  <c r="E153" i="1"/>
  <c r="E244" i="1"/>
  <c r="D103" i="1"/>
  <c r="D225" i="1"/>
  <c r="E104" i="1"/>
  <c r="E226" i="1"/>
  <c r="D104" i="1" l="1"/>
  <c r="D226" i="1"/>
  <c r="E154" i="1"/>
  <c r="E246" i="1" s="1"/>
  <c r="E245" i="1"/>
  <c r="C152" i="1"/>
  <c r="C243" i="1"/>
  <c r="G107" i="1"/>
  <c r="G230" i="1" s="1"/>
  <c r="G229" i="1"/>
  <c r="C103" i="1"/>
  <c r="C225" i="1"/>
  <c r="D153" i="1"/>
  <c r="D244" i="1"/>
  <c r="F106" i="1"/>
  <c r="F229" i="1" s="1"/>
  <c r="F228" i="1"/>
  <c r="E105" i="1"/>
  <c r="E227" i="1"/>
  <c r="BH36" i="7"/>
  <c r="BH34" i="7"/>
  <c r="D154" i="1" l="1"/>
  <c r="D246" i="1" s="1"/>
  <c r="D245" i="1"/>
  <c r="C104" i="1"/>
  <c r="C226" i="1"/>
  <c r="C153" i="1"/>
  <c r="C244" i="1"/>
  <c r="D105" i="1"/>
  <c r="D227" i="1"/>
  <c r="E106" i="1"/>
  <c r="E228" i="1"/>
  <c r="D106" i="1" l="1"/>
  <c r="D228" i="1"/>
  <c r="C154" i="1"/>
  <c r="C246" i="1" s="1"/>
  <c r="C245" i="1"/>
  <c r="C105" i="1"/>
  <c r="C227" i="1"/>
  <c r="AV31" i="7"/>
  <c r="E107" i="1"/>
  <c r="E230" i="1" s="1"/>
  <c r="E229" i="1"/>
  <c r="C106" i="1" l="1"/>
  <c r="C228" i="1"/>
  <c r="D107" i="1"/>
  <c r="D230" i="1" s="1"/>
  <c r="D229" i="1"/>
  <c r="BH37" i="7"/>
  <c r="AQ9" i="7"/>
  <c r="C107" i="1" l="1"/>
  <c r="C230" i="1" s="1"/>
  <c r="C229" i="1"/>
</calcChain>
</file>

<file path=xl/sharedStrings.xml><?xml version="1.0" encoding="utf-8"?>
<sst xmlns="http://schemas.openxmlformats.org/spreadsheetml/2006/main" count="1097" uniqueCount="747">
  <si>
    <t>大ホール料金テーブル</t>
    <rPh sb="0" eb="1">
      <t>オオ</t>
    </rPh>
    <rPh sb="4" eb="6">
      <t>リョウキン</t>
    </rPh>
    <phoneticPr fontId="1"/>
  </si>
  <si>
    <t>時</t>
    <rPh sb="0" eb="1">
      <t>トキ</t>
    </rPh>
    <phoneticPr fontId="1"/>
  </si>
  <si>
    <t>和室（１）</t>
    <rPh sb="0" eb="2">
      <t>ワシツ</t>
    </rPh>
    <phoneticPr fontId="1"/>
  </si>
  <si>
    <t>和室（2）</t>
    <rPh sb="0" eb="2">
      <t>ワシツ</t>
    </rPh>
    <phoneticPr fontId="1"/>
  </si>
  <si>
    <t>調理実習室</t>
    <rPh sb="0" eb="2">
      <t>チョウリ</t>
    </rPh>
    <rPh sb="2" eb="5">
      <t>ジッシュウシツ</t>
    </rPh>
    <phoneticPr fontId="1"/>
  </si>
  <si>
    <t>小ホール</t>
    <rPh sb="0" eb="1">
      <t>ショウ</t>
    </rPh>
    <phoneticPr fontId="1"/>
  </si>
  <si>
    <t>会議室（１）</t>
    <rPh sb="0" eb="2">
      <t>カイギ</t>
    </rPh>
    <rPh sb="2" eb="3">
      <t>シツ</t>
    </rPh>
    <phoneticPr fontId="1"/>
  </si>
  <si>
    <t>会議室（2）</t>
    <rPh sb="0" eb="2">
      <t>カイギ</t>
    </rPh>
    <rPh sb="2" eb="3">
      <t>シツ</t>
    </rPh>
    <phoneticPr fontId="1"/>
  </si>
  <si>
    <t>会議室（3）</t>
    <rPh sb="0" eb="2">
      <t>カイギ</t>
    </rPh>
    <rPh sb="2" eb="3">
      <t>シツ</t>
    </rPh>
    <phoneticPr fontId="1"/>
  </si>
  <si>
    <t>会議室（4）</t>
    <rPh sb="0" eb="2">
      <t>カイギ</t>
    </rPh>
    <rPh sb="2" eb="3">
      <t>シツ</t>
    </rPh>
    <phoneticPr fontId="1"/>
  </si>
  <si>
    <t>会議室（5） 小会議室</t>
    <rPh sb="0" eb="2">
      <t>カイギ</t>
    </rPh>
    <rPh sb="2" eb="3">
      <t>シツ</t>
    </rPh>
    <rPh sb="7" eb="8">
      <t>ショウ</t>
    </rPh>
    <rPh sb="8" eb="11">
      <t>カイギシツ</t>
    </rPh>
    <phoneticPr fontId="1"/>
  </si>
  <si>
    <t>小会議室</t>
    <rPh sb="0" eb="1">
      <t>ショウ</t>
    </rPh>
    <rPh sb="1" eb="4">
      <t>カイギシツ</t>
    </rPh>
    <phoneticPr fontId="1"/>
  </si>
  <si>
    <t>グランド（スポーツ）</t>
    <phoneticPr fontId="1"/>
  </si>
  <si>
    <t>グランド（イベント）</t>
    <phoneticPr fontId="1"/>
  </si>
  <si>
    <t>電話番号</t>
    <rPh sb="0" eb="2">
      <t>デンワ</t>
    </rPh>
    <rPh sb="2" eb="4">
      <t>バンゴウ</t>
    </rPh>
    <phoneticPr fontId="1"/>
  </si>
  <si>
    <t>実習室</t>
    <rPh sb="0" eb="3">
      <t>ジッシュウシツ</t>
    </rPh>
    <phoneticPr fontId="1"/>
  </si>
  <si>
    <t>団体名</t>
    <rPh sb="0" eb="2">
      <t>ダンタイ</t>
    </rPh>
    <rPh sb="2" eb="3">
      <t>ナ</t>
    </rPh>
    <phoneticPr fontId="1"/>
  </si>
  <si>
    <t>電話</t>
    <rPh sb="0" eb="2">
      <t>デンワ</t>
    </rPh>
    <phoneticPr fontId="1"/>
  </si>
  <si>
    <t>代表者</t>
    <rPh sb="0" eb="3">
      <t>ダイヒョウシャ</t>
    </rPh>
    <phoneticPr fontId="1"/>
  </si>
  <si>
    <t>シェイプ・ライン</t>
    <phoneticPr fontId="1"/>
  </si>
  <si>
    <t>我龍走クラブ</t>
    <rPh sb="0" eb="1">
      <t>ガ</t>
    </rPh>
    <rPh sb="1" eb="2">
      <t>リュウ</t>
    </rPh>
    <rPh sb="2" eb="3">
      <t>ソウ</t>
    </rPh>
    <phoneticPr fontId="1"/>
  </si>
  <si>
    <t>棟方　公貴</t>
    <rPh sb="0" eb="2">
      <t>ムナカタ</t>
    </rPh>
    <rPh sb="3" eb="5">
      <t>コウキ</t>
    </rPh>
    <phoneticPr fontId="1"/>
  </si>
  <si>
    <t>芳賀　マイヌル</t>
    <rPh sb="0" eb="2">
      <t>ハガ</t>
    </rPh>
    <phoneticPr fontId="1"/>
  </si>
  <si>
    <t>中国語サークル</t>
    <rPh sb="0" eb="3">
      <t>チュウゴクゴ</t>
    </rPh>
    <phoneticPr fontId="1"/>
  </si>
  <si>
    <t>子育て支援ママランティ</t>
    <rPh sb="0" eb="2">
      <t>コソダ</t>
    </rPh>
    <rPh sb="3" eb="5">
      <t>シエン</t>
    </rPh>
    <phoneticPr fontId="1"/>
  </si>
  <si>
    <t>古川　信子</t>
    <rPh sb="0" eb="2">
      <t>コガワ</t>
    </rPh>
    <rPh sb="3" eb="5">
      <t>ノブコ</t>
    </rPh>
    <phoneticPr fontId="1"/>
  </si>
  <si>
    <t>浪岡あんよくらぶ</t>
    <rPh sb="0" eb="2">
      <t>ナミオカ</t>
    </rPh>
    <phoneticPr fontId="1"/>
  </si>
  <si>
    <t>福士　容子</t>
    <rPh sb="0" eb="2">
      <t>フクシ</t>
    </rPh>
    <rPh sb="3" eb="5">
      <t>ヨウコ</t>
    </rPh>
    <phoneticPr fontId="1"/>
  </si>
  <si>
    <t>きれとん</t>
    <phoneticPr fontId="1"/>
  </si>
  <si>
    <t>柴田　雄也</t>
    <rPh sb="0" eb="2">
      <t>シバタ</t>
    </rPh>
    <rPh sb="3" eb="5">
      <t>ユウヤ</t>
    </rPh>
    <phoneticPr fontId="1"/>
  </si>
  <si>
    <t>サンフラワー</t>
    <phoneticPr fontId="1"/>
  </si>
  <si>
    <t>田端　正樹</t>
    <rPh sb="0" eb="2">
      <t>タバタ</t>
    </rPh>
    <rPh sb="3" eb="5">
      <t>マサキ</t>
    </rPh>
    <phoneticPr fontId="1"/>
  </si>
  <si>
    <t>マナーモード</t>
    <phoneticPr fontId="1"/>
  </si>
  <si>
    <t>長内　文幸</t>
    <rPh sb="0" eb="2">
      <t>オサナイ</t>
    </rPh>
    <rPh sb="3" eb="4">
      <t>ブン</t>
    </rPh>
    <rPh sb="4" eb="5">
      <t>サチ</t>
    </rPh>
    <phoneticPr fontId="1"/>
  </si>
  <si>
    <t>浪岡ジュニアバトミントンクラブ</t>
    <rPh sb="0" eb="2">
      <t>ナミオカ</t>
    </rPh>
    <phoneticPr fontId="1"/>
  </si>
  <si>
    <t>服飾サークル「服飾研究会」</t>
    <rPh sb="0" eb="2">
      <t>フクショク</t>
    </rPh>
    <rPh sb="7" eb="9">
      <t>フクショク</t>
    </rPh>
    <rPh sb="9" eb="12">
      <t>ケンキュウカイ</t>
    </rPh>
    <phoneticPr fontId="1"/>
  </si>
  <si>
    <t>工藤　麻里子</t>
    <rPh sb="0" eb="2">
      <t>クドウ</t>
    </rPh>
    <rPh sb="3" eb="6">
      <t>マリコ</t>
    </rPh>
    <phoneticPr fontId="1"/>
  </si>
  <si>
    <t>社会福祉法人浪岡あすなろ会</t>
    <rPh sb="0" eb="2">
      <t>シャカイ</t>
    </rPh>
    <rPh sb="2" eb="4">
      <t>フクシ</t>
    </rPh>
    <rPh sb="4" eb="6">
      <t>ホウジン</t>
    </rPh>
    <rPh sb="6" eb="8">
      <t>ナミオカ</t>
    </rPh>
    <rPh sb="12" eb="13">
      <t>カイ</t>
    </rPh>
    <phoneticPr fontId="1"/>
  </si>
  <si>
    <t>永井　三雄</t>
    <rPh sb="0" eb="2">
      <t>ナガイ</t>
    </rPh>
    <rPh sb="3" eb="4">
      <t>サン</t>
    </rPh>
    <rPh sb="4" eb="5">
      <t>オス</t>
    </rPh>
    <phoneticPr fontId="1"/>
  </si>
  <si>
    <t>浪岡陸上クラブ</t>
    <rPh sb="0" eb="2">
      <t>ナミオカ</t>
    </rPh>
    <rPh sb="2" eb="4">
      <t>リクジョウ</t>
    </rPh>
    <phoneticPr fontId="1"/>
  </si>
  <si>
    <t>伊藤　芳雄</t>
    <rPh sb="0" eb="2">
      <t>イトウ</t>
    </rPh>
    <rPh sb="3" eb="5">
      <t>ヨシオ</t>
    </rPh>
    <phoneticPr fontId="1"/>
  </si>
  <si>
    <t>浪岡ひまわり会</t>
    <rPh sb="0" eb="2">
      <t>ナミオカ</t>
    </rPh>
    <rPh sb="6" eb="7">
      <t>カイ</t>
    </rPh>
    <phoneticPr fontId="1"/>
  </si>
  <si>
    <t>竹内　信子</t>
    <rPh sb="0" eb="2">
      <t>タケウチ</t>
    </rPh>
    <rPh sb="3" eb="5">
      <t>ノブコ</t>
    </rPh>
    <phoneticPr fontId="1"/>
  </si>
  <si>
    <t>浪岡ＳＣ</t>
    <rPh sb="0" eb="2">
      <t>ナミオカ</t>
    </rPh>
    <phoneticPr fontId="1"/>
  </si>
  <si>
    <t>海老名　渉</t>
    <rPh sb="0" eb="3">
      <t>エビナ</t>
    </rPh>
    <rPh sb="4" eb="5">
      <t>ワタル</t>
    </rPh>
    <phoneticPr fontId="1"/>
  </si>
  <si>
    <t>浪岡水彩会</t>
    <rPh sb="0" eb="2">
      <t>ナミオカ</t>
    </rPh>
    <rPh sb="2" eb="4">
      <t>スイサイ</t>
    </rPh>
    <rPh sb="4" eb="5">
      <t>カイ</t>
    </rPh>
    <phoneticPr fontId="1"/>
  </si>
  <si>
    <t>野呂　尚史</t>
    <rPh sb="0" eb="2">
      <t>ノロ</t>
    </rPh>
    <rPh sb="3" eb="4">
      <t>ナオ</t>
    </rPh>
    <rPh sb="4" eb="5">
      <t>シ</t>
    </rPh>
    <phoneticPr fontId="1"/>
  </si>
  <si>
    <t>跳龍会</t>
    <rPh sb="0" eb="1">
      <t>チョウ</t>
    </rPh>
    <rPh sb="1" eb="2">
      <t>リュウ</t>
    </rPh>
    <rPh sb="2" eb="3">
      <t>カイ</t>
    </rPh>
    <phoneticPr fontId="1"/>
  </si>
  <si>
    <t>アカデミックカフェ親方</t>
    <rPh sb="9" eb="11">
      <t>オヤカタ</t>
    </rPh>
    <phoneticPr fontId="1"/>
  </si>
  <si>
    <t>對馬　牧子</t>
    <rPh sb="0" eb="2">
      <t>ツシマ</t>
    </rPh>
    <rPh sb="3" eb="5">
      <t>マキコ</t>
    </rPh>
    <phoneticPr fontId="1"/>
  </si>
  <si>
    <t>マクラメサークル</t>
    <phoneticPr fontId="1"/>
  </si>
  <si>
    <t>鈴木　達子</t>
    <rPh sb="0" eb="2">
      <t>スズキ</t>
    </rPh>
    <rPh sb="3" eb="5">
      <t>タツコ</t>
    </rPh>
    <phoneticPr fontId="1"/>
  </si>
  <si>
    <t>小笠原工務店ＦＣ</t>
    <rPh sb="0" eb="3">
      <t>オガサワラ</t>
    </rPh>
    <rPh sb="3" eb="6">
      <t>コウムテン</t>
    </rPh>
    <phoneticPr fontId="1"/>
  </si>
  <si>
    <t>小笠原　光保</t>
    <rPh sb="0" eb="3">
      <t>オガサワラ</t>
    </rPh>
    <rPh sb="4" eb="5">
      <t>ヒカ</t>
    </rPh>
    <rPh sb="5" eb="6">
      <t>ホ</t>
    </rPh>
    <phoneticPr fontId="1"/>
  </si>
  <si>
    <t>西部ジャイアンツ</t>
    <rPh sb="0" eb="2">
      <t>セイブ</t>
    </rPh>
    <phoneticPr fontId="1"/>
  </si>
  <si>
    <t>浪岡野球会</t>
    <rPh sb="0" eb="2">
      <t>ナミオカ</t>
    </rPh>
    <rPh sb="2" eb="4">
      <t>ヤキュウ</t>
    </rPh>
    <rPh sb="4" eb="5">
      <t>カイ</t>
    </rPh>
    <phoneticPr fontId="1"/>
  </si>
  <si>
    <t>田中　卓也</t>
    <rPh sb="0" eb="2">
      <t>タナカ</t>
    </rPh>
    <rPh sb="3" eb="5">
      <t>タクヤ</t>
    </rPh>
    <phoneticPr fontId="1"/>
  </si>
  <si>
    <t>青森市食生活改善推進員会</t>
    <rPh sb="0" eb="3">
      <t>アオモリシ</t>
    </rPh>
    <rPh sb="3" eb="6">
      <t>ショクセイカツ</t>
    </rPh>
    <rPh sb="6" eb="8">
      <t>カイゼン</t>
    </rPh>
    <rPh sb="8" eb="10">
      <t>スイシン</t>
    </rPh>
    <rPh sb="10" eb="11">
      <t>イン</t>
    </rPh>
    <rPh sb="11" eb="12">
      <t>カイ</t>
    </rPh>
    <phoneticPr fontId="1"/>
  </si>
  <si>
    <t>pasapa青森・地域社会づくり研究会</t>
    <rPh sb="6" eb="8">
      <t>アオモリ</t>
    </rPh>
    <rPh sb="9" eb="11">
      <t>チイキ</t>
    </rPh>
    <rPh sb="11" eb="13">
      <t>シャカイ</t>
    </rPh>
    <rPh sb="16" eb="19">
      <t>ケンキュウカイ</t>
    </rPh>
    <phoneticPr fontId="1"/>
  </si>
  <si>
    <t>塚本　艶子</t>
    <rPh sb="0" eb="2">
      <t>ツカモト</t>
    </rPh>
    <rPh sb="3" eb="5">
      <t>ツヤコ</t>
    </rPh>
    <phoneticPr fontId="1"/>
  </si>
  <si>
    <t>水曜会</t>
    <rPh sb="0" eb="2">
      <t>スイヨウ</t>
    </rPh>
    <rPh sb="2" eb="3">
      <t>カイ</t>
    </rPh>
    <phoneticPr fontId="1"/>
  </si>
  <si>
    <t>三上　一雄</t>
    <rPh sb="0" eb="2">
      <t>ミカミ</t>
    </rPh>
    <rPh sb="3" eb="5">
      <t>カズオ</t>
    </rPh>
    <phoneticPr fontId="1"/>
  </si>
  <si>
    <t>青森市浪岡渓流協会</t>
    <rPh sb="0" eb="3">
      <t>アオモリシ</t>
    </rPh>
    <rPh sb="3" eb="5">
      <t>ナミオカ</t>
    </rPh>
    <rPh sb="5" eb="7">
      <t>ケイリュウ</t>
    </rPh>
    <rPh sb="7" eb="9">
      <t>キョウカイ</t>
    </rPh>
    <phoneticPr fontId="1"/>
  </si>
  <si>
    <t>フレンドワークぼんじゅ</t>
    <phoneticPr fontId="1"/>
  </si>
  <si>
    <t>ＦＣ玉蹴</t>
    <rPh sb="2" eb="3">
      <t>タマ</t>
    </rPh>
    <rPh sb="3" eb="4">
      <t>ケ</t>
    </rPh>
    <phoneticPr fontId="1"/>
  </si>
  <si>
    <t>田沢　公庸</t>
    <rPh sb="0" eb="2">
      <t>タザワ</t>
    </rPh>
    <rPh sb="3" eb="4">
      <t>オオヤケ</t>
    </rPh>
    <rPh sb="4" eb="5">
      <t>ヨウ</t>
    </rPh>
    <phoneticPr fontId="1"/>
  </si>
  <si>
    <t>健康増進会</t>
    <rPh sb="0" eb="2">
      <t>ケンコウ</t>
    </rPh>
    <rPh sb="2" eb="4">
      <t>ゾウシン</t>
    </rPh>
    <rPh sb="4" eb="5">
      <t>カイ</t>
    </rPh>
    <phoneticPr fontId="1"/>
  </si>
  <si>
    <t>浪岡剣道協会</t>
    <rPh sb="0" eb="2">
      <t>ナミオカ</t>
    </rPh>
    <rPh sb="2" eb="4">
      <t>ケンドウ</t>
    </rPh>
    <rPh sb="4" eb="6">
      <t>キョウカイ</t>
    </rPh>
    <phoneticPr fontId="1"/>
  </si>
  <si>
    <t>對馬　正治</t>
    <rPh sb="0" eb="2">
      <t>ツシマ</t>
    </rPh>
    <rPh sb="3" eb="5">
      <t>ショウジ</t>
    </rPh>
    <phoneticPr fontId="1"/>
  </si>
  <si>
    <t>青森ジャイアンツ</t>
    <rPh sb="0" eb="2">
      <t>アオモリ</t>
    </rPh>
    <phoneticPr fontId="1"/>
  </si>
  <si>
    <t>青森病院ソフトボール愛好会</t>
    <rPh sb="0" eb="2">
      <t>アオモリ</t>
    </rPh>
    <rPh sb="2" eb="4">
      <t>ビョウイン</t>
    </rPh>
    <rPh sb="10" eb="13">
      <t>アイコウカイ</t>
    </rPh>
    <phoneticPr fontId="1"/>
  </si>
  <si>
    <t>絵画サークル　秋桜</t>
    <rPh sb="0" eb="2">
      <t>カイガ</t>
    </rPh>
    <rPh sb="7" eb="9">
      <t>コスモス</t>
    </rPh>
    <phoneticPr fontId="1"/>
  </si>
  <si>
    <t>きものを楽しむ会</t>
    <rPh sb="4" eb="5">
      <t>タノ</t>
    </rPh>
    <rPh sb="7" eb="8">
      <t>カイ</t>
    </rPh>
    <phoneticPr fontId="1"/>
  </si>
  <si>
    <t>土筆の会</t>
    <rPh sb="0" eb="2">
      <t>ツクシ</t>
    </rPh>
    <rPh sb="3" eb="4">
      <t>カイ</t>
    </rPh>
    <phoneticPr fontId="1"/>
  </si>
  <si>
    <t>楓サークル</t>
    <rPh sb="0" eb="1">
      <t>カエデ</t>
    </rPh>
    <phoneticPr fontId="1"/>
  </si>
  <si>
    <t>鈴木　達子</t>
    <rPh sb="0" eb="2">
      <t>スズキ</t>
    </rPh>
    <rPh sb="3" eb="5">
      <t>タツコ</t>
    </rPh>
    <phoneticPr fontId="1"/>
  </si>
  <si>
    <t>奈良岡　浩</t>
    <rPh sb="0" eb="3">
      <t>ナラオカ</t>
    </rPh>
    <rPh sb="4" eb="5">
      <t>ヒロシ</t>
    </rPh>
    <phoneticPr fontId="1"/>
  </si>
  <si>
    <t>後藤　公司</t>
    <rPh sb="0" eb="2">
      <t>ゴトウ</t>
    </rPh>
    <rPh sb="3" eb="4">
      <t>オオヤケ</t>
    </rPh>
    <rPh sb="4" eb="5">
      <t>ツカサ</t>
    </rPh>
    <phoneticPr fontId="1"/>
  </si>
  <si>
    <t>船橋　武志</t>
    <rPh sb="0" eb="2">
      <t>フナバシ</t>
    </rPh>
    <rPh sb="3" eb="5">
      <t>タケシ</t>
    </rPh>
    <phoneticPr fontId="1"/>
  </si>
  <si>
    <t>山田　恵美子</t>
    <rPh sb="0" eb="2">
      <t>ヤマダ</t>
    </rPh>
    <rPh sb="3" eb="6">
      <t>エミコ</t>
    </rPh>
    <phoneticPr fontId="1"/>
  </si>
  <si>
    <t>間山　憲一</t>
    <rPh sb="0" eb="2">
      <t>マヤマ</t>
    </rPh>
    <rPh sb="3" eb="5">
      <t>ケンイチ</t>
    </rPh>
    <phoneticPr fontId="1"/>
  </si>
  <si>
    <t>松野　信雄</t>
    <rPh sb="0" eb="2">
      <t>マツノ</t>
    </rPh>
    <rPh sb="3" eb="5">
      <t>ノブオ</t>
    </rPh>
    <phoneticPr fontId="1"/>
  </si>
  <si>
    <t>横山　哲則</t>
    <rPh sb="0" eb="2">
      <t>ヨコヤマ</t>
    </rPh>
    <rPh sb="3" eb="4">
      <t>テツ</t>
    </rPh>
    <rPh sb="4" eb="5">
      <t>ソク</t>
    </rPh>
    <phoneticPr fontId="1"/>
  </si>
  <si>
    <t>上林　百合子</t>
    <rPh sb="0" eb="2">
      <t>カミバヤシ</t>
    </rPh>
    <rPh sb="3" eb="6">
      <t>ユリコ</t>
    </rPh>
    <phoneticPr fontId="1"/>
  </si>
  <si>
    <t>清野　せつ</t>
    <rPh sb="0" eb="2">
      <t>セイノ</t>
    </rPh>
    <phoneticPr fontId="1"/>
  </si>
  <si>
    <t>グラウンド（スポーツ）</t>
    <phoneticPr fontId="1"/>
  </si>
  <si>
    <t>グラウンド（イベント）</t>
    <phoneticPr fontId="1"/>
  </si>
  <si>
    <t>料金表早見表(暖房料１１月〜４月までは利用金額に0.3を掛けてください。）</t>
    <rPh sb="0" eb="2">
      <t>リョウキン</t>
    </rPh>
    <rPh sb="2" eb="3">
      <t>ヒョウ</t>
    </rPh>
    <rPh sb="3" eb="6">
      <t>ハヤミヒョウ</t>
    </rPh>
    <rPh sb="7" eb="9">
      <t>ダンボウ</t>
    </rPh>
    <rPh sb="9" eb="10">
      <t>リョウ</t>
    </rPh>
    <rPh sb="12" eb="13">
      <t>ガツ</t>
    </rPh>
    <rPh sb="15" eb="16">
      <t>ガツ</t>
    </rPh>
    <rPh sb="19" eb="21">
      <t>リヨウ</t>
    </rPh>
    <rPh sb="21" eb="23">
      <t>キンガク</t>
    </rPh>
    <rPh sb="28" eb="29">
      <t>カ</t>
    </rPh>
    <phoneticPr fontId="1"/>
  </si>
  <si>
    <t>FCバサラ少年団</t>
    <rPh sb="5" eb="7">
      <t>ショウネン</t>
    </rPh>
    <rPh sb="7" eb="8">
      <t>ダン</t>
    </rPh>
    <phoneticPr fontId="1"/>
  </si>
  <si>
    <t>平井　直樹</t>
    <rPh sb="0" eb="2">
      <t>ヒライ</t>
    </rPh>
    <rPh sb="3" eb="5">
      <t>ナオキ</t>
    </rPh>
    <phoneticPr fontId="1"/>
  </si>
  <si>
    <t>ＮＰＯ婆沙羅凡人会</t>
    <rPh sb="3" eb="4">
      <t>バア</t>
    </rPh>
    <rPh sb="4" eb="6">
      <t>シャラ</t>
    </rPh>
    <rPh sb="6" eb="8">
      <t>ボンジン</t>
    </rPh>
    <rPh sb="8" eb="9">
      <t>カイ</t>
    </rPh>
    <phoneticPr fontId="1"/>
  </si>
  <si>
    <t>佐藤　道留</t>
    <rPh sb="0" eb="2">
      <t>サトウ</t>
    </rPh>
    <rPh sb="3" eb="4">
      <t>ミチ</t>
    </rPh>
    <rPh sb="4" eb="5">
      <t>ト</t>
    </rPh>
    <phoneticPr fontId="1"/>
  </si>
  <si>
    <t>アローズ</t>
    <phoneticPr fontId="1"/>
  </si>
  <si>
    <t>今田　大裕</t>
    <rPh sb="0" eb="2">
      <t>イマダ</t>
    </rPh>
    <rPh sb="3" eb="4">
      <t>オオ</t>
    </rPh>
    <rPh sb="4" eb="5">
      <t>ユウ</t>
    </rPh>
    <phoneticPr fontId="1"/>
  </si>
  <si>
    <t>エンジェルス</t>
    <phoneticPr fontId="1"/>
  </si>
  <si>
    <t>織田　良一</t>
    <rPh sb="0" eb="2">
      <t>オダ</t>
    </rPh>
    <rPh sb="3" eb="5">
      <t>リョウイチ</t>
    </rPh>
    <phoneticPr fontId="1"/>
  </si>
  <si>
    <t>浪岡地区ターゲットバードゴルフ協会</t>
    <rPh sb="0" eb="2">
      <t>ナミオカ</t>
    </rPh>
    <rPh sb="2" eb="4">
      <t>チク</t>
    </rPh>
    <rPh sb="15" eb="17">
      <t>キョウカイ</t>
    </rPh>
    <phoneticPr fontId="1"/>
  </si>
  <si>
    <t>倉田　忠男</t>
    <rPh sb="0" eb="2">
      <t>クラタ</t>
    </rPh>
    <rPh sb="3" eb="5">
      <t>タダオ</t>
    </rPh>
    <phoneticPr fontId="1"/>
  </si>
  <si>
    <t>浪岡地区スポーツ振興協議会</t>
    <rPh sb="0" eb="2">
      <t>ナミオカ</t>
    </rPh>
    <rPh sb="2" eb="4">
      <t>チク</t>
    </rPh>
    <rPh sb="8" eb="10">
      <t>シンコウ</t>
    </rPh>
    <rPh sb="10" eb="13">
      <t>キョウギカイ</t>
    </rPh>
    <phoneticPr fontId="1"/>
  </si>
  <si>
    <t>ＢＡＳＡＲＡ還暦野球チーム</t>
    <rPh sb="6" eb="8">
      <t>カンレキ</t>
    </rPh>
    <rPh sb="8" eb="10">
      <t>ヤキュウ</t>
    </rPh>
    <phoneticPr fontId="1"/>
  </si>
  <si>
    <t>海老名　實</t>
    <rPh sb="0" eb="3">
      <t>エビナ</t>
    </rPh>
    <rPh sb="4" eb="5">
      <t>ミノル</t>
    </rPh>
    <phoneticPr fontId="1"/>
  </si>
  <si>
    <t>津軽経営研究会</t>
    <rPh sb="0" eb="2">
      <t>ツガル</t>
    </rPh>
    <rPh sb="2" eb="4">
      <t>ケイエイ</t>
    </rPh>
    <rPh sb="4" eb="7">
      <t>ケンキュウカイ</t>
    </rPh>
    <phoneticPr fontId="1"/>
  </si>
  <si>
    <t>佐々木　敏行</t>
    <rPh sb="0" eb="3">
      <t>ササキ</t>
    </rPh>
    <rPh sb="4" eb="6">
      <t>トシユキ</t>
    </rPh>
    <phoneticPr fontId="1"/>
  </si>
  <si>
    <t>フェニックス</t>
    <phoneticPr fontId="1"/>
  </si>
  <si>
    <t>佐藤　真太郎</t>
    <rPh sb="0" eb="2">
      <t>サトウ</t>
    </rPh>
    <rPh sb="3" eb="4">
      <t>マ</t>
    </rPh>
    <rPh sb="4" eb="6">
      <t>タロウ</t>
    </rPh>
    <phoneticPr fontId="1"/>
  </si>
  <si>
    <t>青森市自閉症児・者を持つ親の会</t>
    <rPh sb="0" eb="3">
      <t>アオモリシ</t>
    </rPh>
    <rPh sb="3" eb="6">
      <t>ジヘイショウ</t>
    </rPh>
    <rPh sb="6" eb="7">
      <t>ジ</t>
    </rPh>
    <rPh sb="8" eb="9">
      <t>モノ</t>
    </rPh>
    <rPh sb="10" eb="11">
      <t>モ</t>
    </rPh>
    <rPh sb="12" eb="13">
      <t>オヤ</t>
    </rPh>
    <rPh sb="14" eb="15">
      <t>カイ</t>
    </rPh>
    <phoneticPr fontId="1"/>
  </si>
  <si>
    <t>安保　由美</t>
    <rPh sb="0" eb="2">
      <t>アンボ</t>
    </rPh>
    <rPh sb="3" eb="5">
      <t>ユミ</t>
    </rPh>
    <phoneticPr fontId="1"/>
  </si>
  <si>
    <t>キュービーケーＱＢＫ</t>
    <phoneticPr fontId="1"/>
  </si>
  <si>
    <t>長谷川　優</t>
    <rPh sb="0" eb="3">
      <t>ハセガワ</t>
    </rPh>
    <rPh sb="4" eb="5">
      <t>ユウ</t>
    </rPh>
    <phoneticPr fontId="1"/>
  </si>
  <si>
    <t>浪岡卓球協会</t>
    <rPh sb="0" eb="2">
      <t>ナミオカ</t>
    </rPh>
    <rPh sb="2" eb="4">
      <t>タッキュウ</t>
    </rPh>
    <rPh sb="4" eb="6">
      <t>キョウカイ</t>
    </rPh>
    <phoneticPr fontId="1"/>
  </si>
  <si>
    <t>小山　芳勝</t>
    <rPh sb="0" eb="2">
      <t>オヤマ</t>
    </rPh>
    <rPh sb="3" eb="4">
      <t>ヨシ</t>
    </rPh>
    <rPh sb="4" eb="5">
      <t>カツ</t>
    </rPh>
    <phoneticPr fontId="1"/>
  </si>
  <si>
    <t>青森市浪岡観光協会</t>
    <rPh sb="0" eb="3">
      <t>アオモリシ</t>
    </rPh>
    <rPh sb="3" eb="5">
      <t>ナミオカ</t>
    </rPh>
    <rPh sb="5" eb="7">
      <t>カンコウ</t>
    </rPh>
    <rPh sb="7" eb="9">
      <t>キョウカイ</t>
    </rPh>
    <phoneticPr fontId="1"/>
  </si>
  <si>
    <t>工藤　権一</t>
    <rPh sb="0" eb="2">
      <t>クドウ</t>
    </rPh>
    <rPh sb="3" eb="4">
      <t>ゴン</t>
    </rPh>
    <rPh sb="4" eb="5">
      <t>１</t>
    </rPh>
    <phoneticPr fontId="1"/>
  </si>
  <si>
    <t>青森市農業後継者の会</t>
    <rPh sb="0" eb="3">
      <t>アオモリシ</t>
    </rPh>
    <rPh sb="3" eb="5">
      <t>ノウギョウ</t>
    </rPh>
    <rPh sb="5" eb="8">
      <t>コウケイシャ</t>
    </rPh>
    <rPh sb="9" eb="10">
      <t>カイ</t>
    </rPh>
    <phoneticPr fontId="1"/>
  </si>
  <si>
    <t>工藤　良和</t>
    <rPh sb="0" eb="2">
      <t>クドウ</t>
    </rPh>
    <rPh sb="3" eb="4">
      <t>ヨ</t>
    </rPh>
    <rPh sb="4" eb="5">
      <t>ワ</t>
    </rPh>
    <phoneticPr fontId="1"/>
  </si>
  <si>
    <t>50歳野球浪岡倶楽部</t>
    <rPh sb="2" eb="3">
      <t>サイ</t>
    </rPh>
    <rPh sb="3" eb="5">
      <t>ヤキュウ</t>
    </rPh>
    <rPh sb="5" eb="7">
      <t>ナミオカ</t>
    </rPh>
    <rPh sb="7" eb="10">
      <t>クラブ</t>
    </rPh>
    <phoneticPr fontId="1"/>
  </si>
  <si>
    <t>西塚　幸一</t>
    <rPh sb="0" eb="2">
      <t>ニシヅカ</t>
    </rPh>
    <rPh sb="3" eb="4">
      <t>サチ</t>
    </rPh>
    <rPh sb="4" eb="5">
      <t>１</t>
    </rPh>
    <phoneticPr fontId="1"/>
  </si>
  <si>
    <t>しあわせスポーツクラブ</t>
    <phoneticPr fontId="1"/>
  </si>
  <si>
    <t>浪岡野球協会ＢＢＣ</t>
    <rPh sb="0" eb="2">
      <t>ナミオカ</t>
    </rPh>
    <rPh sb="2" eb="4">
      <t>ヤキュウ</t>
    </rPh>
    <rPh sb="4" eb="6">
      <t>キョウカイ</t>
    </rPh>
    <phoneticPr fontId="1"/>
  </si>
  <si>
    <t>柴田　幹夫</t>
    <rPh sb="0" eb="2">
      <t>シバタ</t>
    </rPh>
    <rPh sb="3" eb="5">
      <t>ミキオ</t>
    </rPh>
    <phoneticPr fontId="1"/>
  </si>
  <si>
    <t>藤都流ふじの会</t>
    <rPh sb="0" eb="1">
      <t>フジ</t>
    </rPh>
    <rPh sb="1" eb="2">
      <t>ミヤコ</t>
    </rPh>
    <rPh sb="2" eb="3">
      <t>リュウ</t>
    </rPh>
    <rPh sb="6" eb="7">
      <t>カイ</t>
    </rPh>
    <phoneticPr fontId="1"/>
  </si>
  <si>
    <t>福士　ヒサ</t>
    <rPh sb="0" eb="2">
      <t>フクシ</t>
    </rPh>
    <phoneticPr fontId="1"/>
  </si>
  <si>
    <t>ホーミー</t>
    <phoneticPr fontId="1"/>
  </si>
  <si>
    <t>八木橋　悟</t>
    <rPh sb="0" eb="3">
      <t>ヤギハシ</t>
    </rPh>
    <rPh sb="4" eb="5">
      <t>サトル</t>
    </rPh>
    <phoneticPr fontId="1"/>
  </si>
  <si>
    <t>グレードワン</t>
    <phoneticPr fontId="1"/>
  </si>
  <si>
    <t>鎌田　祐宏</t>
    <rPh sb="0" eb="2">
      <t>カマタ</t>
    </rPh>
    <rPh sb="3" eb="4">
      <t>ユウ</t>
    </rPh>
    <rPh sb="4" eb="5">
      <t>ヒロシ</t>
    </rPh>
    <phoneticPr fontId="1"/>
  </si>
  <si>
    <t>浪岡陸上クラブ</t>
    <rPh sb="0" eb="2">
      <t>ナミオカ</t>
    </rPh>
    <rPh sb="2" eb="4">
      <t>リクジョウ</t>
    </rPh>
    <phoneticPr fontId="1"/>
  </si>
  <si>
    <t>我満　正広</t>
    <rPh sb="0" eb="2">
      <t>ガマン</t>
    </rPh>
    <rPh sb="3" eb="5">
      <t>マサヒロ</t>
    </rPh>
    <phoneticPr fontId="1"/>
  </si>
  <si>
    <t>太極拳</t>
    <rPh sb="0" eb="3">
      <t>タイキョクケン</t>
    </rPh>
    <phoneticPr fontId="1"/>
  </si>
  <si>
    <t>前田　嘒子</t>
    <rPh sb="0" eb="2">
      <t>マエダ</t>
    </rPh>
    <rPh sb="3" eb="4">
      <t>ケイ</t>
    </rPh>
    <rPh sb="4" eb="5">
      <t>コ</t>
    </rPh>
    <phoneticPr fontId="1"/>
  </si>
  <si>
    <t>青森ジュニアテニスアカデミー</t>
    <rPh sb="0" eb="2">
      <t>アオモリ</t>
    </rPh>
    <phoneticPr fontId="1"/>
  </si>
  <si>
    <t>下山　正孝</t>
    <rPh sb="0" eb="2">
      <t>シモヤマ</t>
    </rPh>
    <rPh sb="3" eb="4">
      <t>マサ</t>
    </rPh>
    <rPh sb="4" eb="5">
      <t>タカシ</t>
    </rPh>
    <phoneticPr fontId="1"/>
  </si>
  <si>
    <t>若柳社中</t>
    <rPh sb="0" eb="2">
      <t>ワカヤナギ</t>
    </rPh>
    <rPh sb="2" eb="4">
      <t>シャチュウ</t>
    </rPh>
    <phoneticPr fontId="1"/>
  </si>
  <si>
    <t>工藤　節子</t>
    <rPh sb="0" eb="2">
      <t>クドウ</t>
    </rPh>
    <rPh sb="3" eb="5">
      <t>セツコ</t>
    </rPh>
    <phoneticPr fontId="1"/>
  </si>
  <si>
    <t>62-6060</t>
  </si>
  <si>
    <t>090-1374-6586</t>
  </si>
  <si>
    <t>090-4523-0889</t>
  </si>
  <si>
    <t>090-5239-2569</t>
  </si>
  <si>
    <t>69-1230</t>
  </si>
  <si>
    <t>090-7665-4250</t>
  </si>
  <si>
    <t>090-2267-5070</t>
  </si>
  <si>
    <t>090-4476-5991</t>
  </si>
  <si>
    <t>017-781-2546</t>
  </si>
  <si>
    <t>090-7522-2342</t>
  </si>
  <si>
    <t>62-9056</t>
  </si>
  <si>
    <t>69-1770</t>
  </si>
  <si>
    <t>080-1824-8029</t>
  </si>
  <si>
    <t>017-762-1686</t>
  </si>
  <si>
    <t>62-4055</t>
  </si>
  <si>
    <t>62-2011</t>
  </si>
  <si>
    <t>090-7667-0113</t>
  </si>
  <si>
    <t>62-3560</t>
  </si>
  <si>
    <t>017-742-9374</t>
  </si>
  <si>
    <t>017-782-0181</t>
  </si>
  <si>
    <t>62-3909</t>
  </si>
  <si>
    <t>62-6039</t>
  </si>
  <si>
    <t>62-5214</t>
  </si>
  <si>
    <t>69-1525</t>
  </si>
  <si>
    <t>62-3191</t>
  </si>
  <si>
    <t>62-1324</t>
  </si>
  <si>
    <t>62-5165</t>
  </si>
  <si>
    <t>62-4881</t>
  </si>
  <si>
    <t>62-7661</t>
  </si>
  <si>
    <t>62-3711</t>
  </si>
  <si>
    <t>62-2188</t>
  </si>
  <si>
    <t>62-7747</t>
  </si>
  <si>
    <t>62-8929</t>
  </si>
  <si>
    <t>62-3566</t>
  </si>
  <si>
    <t>62-3739</t>
  </si>
  <si>
    <t>62-4235</t>
  </si>
  <si>
    <t>62-6255</t>
  </si>
  <si>
    <t>62-2866</t>
  </si>
  <si>
    <t>62-5892</t>
  </si>
  <si>
    <t>62-8578</t>
  </si>
  <si>
    <t>62-3775</t>
  </si>
  <si>
    <t>62-5796</t>
  </si>
  <si>
    <t>62－4453</t>
  </si>
  <si>
    <t>62－7041</t>
  </si>
  <si>
    <t>65－3627</t>
  </si>
  <si>
    <t>090－3361－7278</t>
  </si>
  <si>
    <t>090－2360－9569</t>
  </si>
  <si>
    <t>62-4383</t>
    <phoneticPr fontId="1"/>
  </si>
  <si>
    <t>フラワーアレンジサークルド・フルール</t>
    <phoneticPr fontId="1"/>
  </si>
  <si>
    <t>017-739-0105</t>
    <phoneticPr fontId="1"/>
  </si>
  <si>
    <t>村川　由美子</t>
    <rPh sb="0" eb="2">
      <t>ムラカワ</t>
    </rPh>
    <rPh sb="3" eb="6">
      <t>ユミコ</t>
    </rPh>
    <phoneticPr fontId="1"/>
  </si>
  <si>
    <t>四つ葉卓球クラブ</t>
    <rPh sb="0" eb="1">
      <t>ヨ</t>
    </rPh>
    <rPh sb="2" eb="3">
      <t>バ</t>
    </rPh>
    <rPh sb="3" eb="5">
      <t>タッキュウ</t>
    </rPh>
    <phoneticPr fontId="1"/>
  </si>
  <si>
    <t>62-4854</t>
    <phoneticPr fontId="1"/>
  </si>
  <si>
    <t>鎌田　ユキ</t>
    <rPh sb="0" eb="2">
      <t>カマタ</t>
    </rPh>
    <phoneticPr fontId="1"/>
  </si>
  <si>
    <t>野沢ソフトボールクラブ</t>
    <rPh sb="0" eb="2">
      <t>ノザワ</t>
    </rPh>
    <phoneticPr fontId="1"/>
  </si>
  <si>
    <t>62-5074</t>
    <phoneticPr fontId="1"/>
  </si>
  <si>
    <t>福士　博之</t>
    <rPh sb="0" eb="2">
      <t>フクシ</t>
    </rPh>
    <rPh sb="3" eb="5">
      <t>ヒロユキ</t>
    </rPh>
    <phoneticPr fontId="1"/>
  </si>
  <si>
    <t>浪岡ジュニアソフトテニスクラブ</t>
    <rPh sb="0" eb="2">
      <t>ナミオカ</t>
    </rPh>
    <phoneticPr fontId="1"/>
  </si>
  <si>
    <t>62-5544</t>
    <phoneticPr fontId="1"/>
  </si>
  <si>
    <t>工藤　正志</t>
    <rPh sb="0" eb="2">
      <t>クドウ</t>
    </rPh>
    <rPh sb="3" eb="4">
      <t>マサ</t>
    </rPh>
    <rPh sb="4" eb="5">
      <t>ココロザシ</t>
    </rPh>
    <phoneticPr fontId="1"/>
  </si>
  <si>
    <t>ファッカーズ</t>
    <phoneticPr fontId="1"/>
  </si>
  <si>
    <t>62-5802</t>
    <phoneticPr fontId="1"/>
  </si>
  <si>
    <t>加藤　俊悦</t>
    <rPh sb="0" eb="2">
      <t>カトウ</t>
    </rPh>
    <rPh sb="3" eb="4">
      <t>シュン</t>
    </rPh>
    <rPh sb="4" eb="5">
      <t>エツ</t>
    </rPh>
    <phoneticPr fontId="1"/>
  </si>
  <si>
    <t>よさこいちーむ青森祭姫会</t>
    <rPh sb="7" eb="9">
      <t>アオモリ</t>
    </rPh>
    <rPh sb="9" eb="10">
      <t>マツリ</t>
    </rPh>
    <rPh sb="10" eb="11">
      <t>ヒメ</t>
    </rPh>
    <rPh sb="11" eb="12">
      <t>カイ</t>
    </rPh>
    <phoneticPr fontId="1"/>
  </si>
  <si>
    <t>工藤　夕紀</t>
    <rPh sb="0" eb="2">
      <t>クドウ</t>
    </rPh>
    <rPh sb="3" eb="4">
      <t>ユウ</t>
    </rPh>
    <rPh sb="4" eb="5">
      <t>キ</t>
    </rPh>
    <phoneticPr fontId="1"/>
  </si>
  <si>
    <t>青森県相撲連盟東青支部</t>
    <rPh sb="0" eb="3">
      <t>アオモリケン</t>
    </rPh>
    <rPh sb="3" eb="5">
      <t>スモウ</t>
    </rPh>
    <rPh sb="5" eb="7">
      <t>レンメイ</t>
    </rPh>
    <rPh sb="7" eb="8">
      <t>ヒガシ</t>
    </rPh>
    <rPh sb="8" eb="9">
      <t>アオ</t>
    </rPh>
    <rPh sb="9" eb="11">
      <t>シブ</t>
    </rPh>
    <phoneticPr fontId="1"/>
  </si>
  <si>
    <t>62-3153</t>
    <phoneticPr fontId="1"/>
  </si>
  <si>
    <t>長谷川　治</t>
    <rPh sb="0" eb="3">
      <t>ハセガワ</t>
    </rPh>
    <rPh sb="4" eb="5">
      <t>オサム</t>
    </rPh>
    <phoneticPr fontId="1"/>
  </si>
  <si>
    <t>浪岡事務所ソフトボールクラブ</t>
    <rPh sb="0" eb="2">
      <t>ナミオカ</t>
    </rPh>
    <rPh sb="2" eb="4">
      <t>ジム</t>
    </rPh>
    <rPh sb="4" eb="5">
      <t>ショ</t>
    </rPh>
    <phoneticPr fontId="1"/>
  </si>
  <si>
    <t>62-7437</t>
    <phoneticPr fontId="1"/>
  </si>
  <si>
    <t>西村　公誠</t>
    <rPh sb="0" eb="2">
      <t>ニシムラ</t>
    </rPh>
    <rPh sb="3" eb="4">
      <t>オオヤケ</t>
    </rPh>
    <rPh sb="4" eb="5">
      <t>マコト</t>
    </rPh>
    <phoneticPr fontId="1"/>
  </si>
  <si>
    <t>Ｎ・Ｙ</t>
    <phoneticPr fontId="1"/>
  </si>
  <si>
    <t>62-8206</t>
    <phoneticPr fontId="1"/>
  </si>
  <si>
    <t>對馬　圭三</t>
    <rPh sb="0" eb="2">
      <t>ツシマ</t>
    </rPh>
    <rPh sb="3" eb="5">
      <t>ケイゾウ</t>
    </rPh>
    <phoneticPr fontId="1"/>
  </si>
  <si>
    <t>浪岡農業経営者の会</t>
    <rPh sb="0" eb="2">
      <t>ナミオカ</t>
    </rPh>
    <rPh sb="2" eb="4">
      <t>ノウギョウ</t>
    </rPh>
    <rPh sb="4" eb="6">
      <t>ケイエイ</t>
    </rPh>
    <rPh sb="6" eb="7">
      <t>シャ</t>
    </rPh>
    <rPh sb="8" eb="9">
      <t>カイ</t>
    </rPh>
    <phoneticPr fontId="1"/>
  </si>
  <si>
    <t>62-3224</t>
    <phoneticPr fontId="1"/>
  </si>
  <si>
    <t>木村　広見</t>
    <rPh sb="0" eb="2">
      <t>キムラ</t>
    </rPh>
    <rPh sb="3" eb="4">
      <t>ヒロ</t>
    </rPh>
    <rPh sb="4" eb="5">
      <t>ミ</t>
    </rPh>
    <phoneticPr fontId="1"/>
  </si>
  <si>
    <t>青森市浪岡商工会青年部</t>
    <rPh sb="0" eb="3">
      <t>アオモリシ</t>
    </rPh>
    <rPh sb="3" eb="5">
      <t>ナミオカ</t>
    </rPh>
    <rPh sb="5" eb="8">
      <t>ショウコウカイ</t>
    </rPh>
    <rPh sb="8" eb="10">
      <t>セイネン</t>
    </rPh>
    <rPh sb="10" eb="11">
      <t>ブ</t>
    </rPh>
    <phoneticPr fontId="1"/>
  </si>
  <si>
    <t>青森日台交流会</t>
    <rPh sb="0" eb="2">
      <t>アオモリ</t>
    </rPh>
    <rPh sb="2" eb="3">
      <t>ニチ</t>
    </rPh>
    <rPh sb="3" eb="4">
      <t>ダイ</t>
    </rPh>
    <rPh sb="4" eb="7">
      <t>コウリュウカイ</t>
    </rPh>
    <phoneticPr fontId="1"/>
  </si>
  <si>
    <t>090-2847-1856</t>
    <phoneticPr fontId="1"/>
  </si>
  <si>
    <t>出町　淑貴</t>
    <rPh sb="0" eb="2">
      <t>デマチ</t>
    </rPh>
    <rPh sb="3" eb="4">
      <t>シュク</t>
    </rPh>
    <rPh sb="4" eb="5">
      <t>タカシ</t>
    </rPh>
    <phoneticPr fontId="1"/>
  </si>
  <si>
    <t>浪岡ソフトボール協会</t>
    <rPh sb="0" eb="2">
      <t>ナミオカ</t>
    </rPh>
    <rPh sb="8" eb="10">
      <t>キョウカイ</t>
    </rPh>
    <phoneticPr fontId="1"/>
  </si>
  <si>
    <t>62-2519</t>
    <phoneticPr fontId="1"/>
  </si>
  <si>
    <t>石村　まゆみ</t>
    <rPh sb="0" eb="2">
      <t>イシムラ</t>
    </rPh>
    <phoneticPr fontId="1"/>
  </si>
  <si>
    <t>浪岡テニスクラブ</t>
    <rPh sb="0" eb="2">
      <t>ナミオカ</t>
    </rPh>
    <phoneticPr fontId="1"/>
  </si>
  <si>
    <t>62-9144</t>
    <phoneticPr fontId="1"/>
  </si>
  <si>
    <t>福士　和年</t>
    <rPh sb="0" eb="2">
      <t>フクシ</t>
    </rPh>
    <rPh sb="3" eb="4">
      <t>ワ</t>
    </rPh>
    <rPh sb="4" eb="5">
      <t>ネン</t>
    </rPh>
    <phoneticPr fontId="1"/>
  </si>
  <si>
    <t>Ｋアレンジサークル</t>
    <phoneticPr fontId="1"/>
  </si>
  <si>
    <t>017-739-5697</t>
    <phoneticPr fontId="1"/>
  </si>
  <si>
    <t>北山　栄子</t>
    <rPh sb="0" eb="2">
      <t>キタヤマ</t>
    </rPh>
    <rPh sb="3" eb="5">
      <t>エイコ</t>
    </rPh>
    <phoneticPr fontId="1"/>
  </si>
  <si>
    <t>ＦＣ浪岡</t>
    <rPh sb="2" eb="4">
      <t>ナミオカ</t>
    </rPh>
    <phoneticPr fontId="1"/>
  </si>
  <si>
    <t>090-733-0983</t>
    <phoneticPr fontId="1"/>
  </si>
  <si>
    <t>太田　貢</t>
    <rPh sb="0" eb="2">
      <t>オオタ</t>
    </rPh>
    <rPh sb="3" eb="4">
      <t>ミツグ</t>
    </rPh>
    <phoneticPr fontId="1"/>
  </si>
  <si>
    <t>極楽ぼんず</t>
    <rPh sb="0" eb="2">
      <t>ゴクラク</t>
    </rPh>
    <phoneticPr fontId="1"/>
  </si>
  <si>
    <t>新城軟式野球クラブ</t>
    <rPh sb="0" eb="2">
      <t>シンジョウ</t>
    </rPh>
    <rPh sb="2" eb="4">
      <t>ナンシキ</t>
    </rPh>
    <rPh sb="4" eb="6">
      <t>ヤキュウ</t>
    </rPh>
    <phoneticPr fontId="1"/>
  </si>
  <si>
    <t>017-788-5143</t>
    <phoneticPr fontId="1"/>
  </si>
  <si>
    <t>工藤　洋</t>
    <rPh sb="0" eb="2">
      <t>クドウ</t>
    </rPh>
    <rPh sb="3" eb="4">
      <t>ヒロシ</t>
    </rPh>
    <phoneticPr fontId="1"/>
  </si>
  <si>
    <t>安田ヤンヤン少年野球チーム</t>
    <rPh sb="0" eb="2">
      <t>ヤスダ</t>
    </rPh>
    <rPh sb="6" eb="8">
      <t>ショウネン</t>
    </rPh>
    <rPh sb="8" eb="10">
      <t>ヤキュウ</t>
    </rPh>
    <phoneticPr fontId="1"/>
  </si>
  <si>
    <t>017-781-6264</t>
    <phoneticPr fontId="1"/>
  </si>
  <si>
    <t>澤田　憲郎</t>
    <rPh sb="0" eb="2">
      <t>サワダ</t>
    </rPh>
    <rPh sb="3" eb="5">
      <t>ノリオ</t>
    </rPh>
    <phoneticPr fontId="1"/>
  </si>
  <si>
    <t>東雲会</t>
    <rPh sb="0" eb="2">
      <t>トウウン</t>
    </rPh>
    <rPh sb="2" eb="3">
      <t>カイ</t>
    </rPh>
    <phoneticPr fontId="1"/>
  </si>
  <si>
    <t>62-4430</t>
    <phoneticPr fontId="1"/>
  </si>
  <si>
    <t>奈良岡　陽香</t>
    <rPh sb="0" eb="3">
      <t>ナラオカ</t>
    </rPh>
    <rPh sb="4" eb="5">
      <t>ヨウ</t>
    </rPh>
    <rPh sb="5" eb="6">
      <t>カオ</t>
    </rPh>
    <phoneticPr fontId="1"/>
  </si>
  <si>
    <t>浪岡ユニカール愛好会</t>
    <rPh sb="0" eb="2">
      <t>ナミオカ</t>
    </rPh>
    <rPh sb="7" eb="10">
      <t>アイコウカイ</t>
    </rPh>
    <phoneticPr fontId="1"/>
  </si>
  <si>
    <t>62-4693</t>
    <phoneticPr fontId="1"/>
  </si>
  <si>
    <t>小笠原　清春</t>
    <rPh sb="0" eb="3">
      <t>オガサワラ</t>
    </rPh>
    <rPh sb="4" eb="5">
      <t>キヨ</t>
    </rPh>
    <rPh sb="5" eb="6">
      <t>ハル</t>
    </rPh>
    <phoneticPr fontId="1"/>
  </si>
  <si>
    <t>玉蹴</t>
    <rPh sb="0" eb="1">
      <t>タマ</t>
    </rPh>
    <rPh sb="1" eb="2">
      <t>ケ</t>
    </rPh>
    <phoneticPr fontId="1"/>
  </si>
  <si>
    <t>017-742-5203</t>
    <phoneticPr fontId="1"/>
  </si>
  <si>
    <t>木村　栄喜</t>
    <rPh sb="0" eb="2">
      <t>キムラ</t>
    </rPh>
    <rPh sb="3" eb="4">
      <t>エイ</t>
    </rPh>
    <rPh sb="4" eb="5">
      <t>ヨロコ</t>
    </rPh>
    <phoneticPr fontId="1"/>
  </si>
  <si>
    <t>ＦＣゼフィアー</t>
    <phoneticPr fontId="1"/>
  </si>
  <si>
    <t>090-2794-1285</t>
    <phoneticPr fontId="1"/>
  </si>
  <si>
    <t>馬場　宏志</t>
    <rPh sb="0" eb="2">
      <t>ババ</t>
    </rPh>
    <rPh sb="3" eb="4">
      <t>ヒロシ</t>
    </rPh>
    <rPh sb="4" eb="5">
      <t>ココロザシ</t>
    </rPh>
    <phoneticPr fontId="1"/>
  </si>
  <si>
    <t>青森県心陽流詩吟学院浪岡教場</t>
    <rPh sb="0" eb="3">
      <t>アオモリケン</t>
    </rPh>
    <rPh sb="3" eb="4">
      <t>ココロ</t>
    </rPh>
    <rPh sb="4" eb="5">
      <t>ヨウ</t>
    </rPh>
    <rPh sb="5" eb="6">
      <t>リュウ</t>
    </rPh>
    <rPh sb="6" eb="8">
      <t>シギン</t>
    </rPh>
    <rPh sb="8" eb="10">
      <t>ガクイン</t>
    </rPh>
    <rPh sb="10" eb="12">
      <t>ナミオカ</t>
    </rPh>
    <rPh sb="12" eb="13">
      <t>キョウ</t>
    </rPh>
    <rPh sb="13" eb="14">
      <t>バ</t>
    </rPh>
    <phoneticPr fontId="1"/>
  </si>
  <si>
    <t>Ｍ</t>
    <phoneticPr fontId="1"/>
  </si>
  <si>
    <t>62-2618</t>
    <phoneticPr fontId="1"/>
  </si>
  <si>
    <t>石岡　正和</t>
    <rPh sb="0" eb="2">
      <t>イシオカ</t>
    </rPh>
    <rPh sb="3" eb="4">
      <t>マサ</t>
    </rPh>
    <rPh sb="4" eb="5">
      <t>ワ</t>
    </rPh>
    <phoneticPr fontId="1"/>
  </si>
  <si>
    <t>浪岡空手道協会</t>
    <rPh sb="0" eb="2">
      <t>ナミオカ</t>
    </rPh>
    <rPh sb="2" eb="4">
      <t>カラテ</t>
    </rPh>
    <rPh sb="4" eb="5">
      <t>ドウ</t>
    </rPh>
    <rPh sb="5" eb="7">
      <t>キョウカイ</t>
    </rPh>
    <phoneticPr fontId="1"/>
  </si>
  <si>
    <t>62-6867</t>
    <phoneticPr fontId="1"/>
  </si>
  <si>
    <t>中畑　桂</t>
    <rPh sb="0" eb="2">
      <t>ナカハタ</t>
    </rPh>
    <rPh sb="3" eb="4">
      <t>カツラ</t>
    </rPh>
    <phoneticPr fontId="1"/>
  </si>
  <si>
    <t>トライアンフ</t>
    <phoneticPr fontId="1"/>
  </si>
  <si>
    <t>090-7668-2424</t>
    <phoneticPr fontId="1"/>
  </si>
  <si>
    <t>中村　康平</t>
    <rPh sb="0" eb="2">
      <t>ナカムラ</t>
    </rPh>
    <rPh sb="3" eb="4">
      <t>ヤス</t>
    </rPh>
    <rPh sb="4" eb="5">
      <t>ヘイ</t>
    </rPh>
    <phoneticPr fontId="1"/>
  </si>
  <si>
    <t>英会話サークル</t>
    <rPh sb="0" eb="3">
      <t>エイカイワ</t>
    </rPh>
    <phoneticPr fontId="1"/>
  </si>
  <si>
    <t>62-9092</t>
    <phoneticPr fontId="1"/>
  </si>
  <si>
    <t>笹部　要造</t>
    <rPh sb="0" eb="2">
      <t>ササベ</t>
    </rPh>
    <rPh sb="3" eb="4">
      <t>カナメ</t>
    </rPh>
    <rPh sb="4" eb="5">
      <t>ゾウ</t>
    </rPh>
    <phoneticPr fontId="1"/>
  </si>
  <si>
    <t>江戸千家なみおか会</t>
    <rPh sb="0" eb="2">
      <t>エド</t>
    </rPh>
    <rPh sb="2" eb="4">
      <t>センケ</t>
    </rPh>
    <rPh sb="8" eb="9">
      <t>カイ</t>
    </rPh>
    <phoneticPr fontId="1"/>
  </si>
  <si>
    <t>62-2419</t>
    <phoneticPr fontId="1"/>
  </si>
  <si>
    <t>平野　千由紀</t>
    <rPh sb="0" eb="2">
      <t>ヒラノ</t>
    </rPh>
    <rPh sb="3" eb="4">
      <t>セン</t>
    </rPh>
    <rPh sb="4" eb="6">
      <t>ユキ</t>
    </rPh>
    <phoneticPr fontId="1"/>
  </si>
  <si>
    <t>艸声会</t>
    <rPh sb="0" eb="1">
      <t>クサ</t>
    </rPh>
    <rPh sb="1" eb="2">
      <t>コエ</t>
    </rPh>
    <rPh sb="2" eb="3">
      <t>カイ</t>
    </rPh>
    <phoneticPr fontId="1"/>
  </si>
  <si>
    <t>62-5037</t>
    <phoneticPr fontId="1"/>
  </si>
  <si>
    <t>池内　昭弘</t>
    <rPh sb="0" eb="2">
      <t>イケウチ</t>
    </rPh>
    <rPh sb="3" eb="5">
      <t>アキヒロ</t>
    </rPh>
    <phoneticPr fontId="1"/>
  </si>
  <si>
    <t>日本将棋連盟浪岡支部</t>
    <rPh sb="0" eb="2">
      <t>ニホン</t>
    </rPh>
    <rPh sb="2" eb="4">
      <t>ショウギ</t>
    </rPh>
    <rPh sb="4" eb="6">
      <t>レンメイ</t>
    </rPh>
    <rPh sb="6" eb="8">
      <t>ナミオカ</t>
    </rPh>
    <rPh sb="8" eb="10">
      <t>シブ</t>
    </rPh>
    <phoneticPr fontId="1"/>
  </si>
  <si>
    <t>62-3342</t>
    <phoneticPr fontId="1"/>
  </si>
  <si>
    <t>石岡　一孝</t>
    <rPh sb="0" eb="2">
      <t>イシオカ</t>
    </rPh>
    <rPh sb="3" eb="4">
      <t>１</t>
    </rPh>
    <rPh sb="4" eb="5">
      <t>タカシ</t>
    </rPh>
    <phoneticPr fontId="1"/>
  </si>
  <si>
    <t>浪岡町躰道協会</t>
    <rPh sb="0" eb="2">
      <t>ナミオカ</t>
    </rPh>
    <rPh sb="2" eb="3">
      <t>マチ</t>
    </rPh>
    <rPh sb="3" eb="5">
      <t>タイドウ</t>
    </rPh>
    <rPh sb="5" eb="7">
      <t>キョウカイ</t>
    </rPh>
    <phoneticPr fontId="1"/>
  </si>
  <si>
    <t>62-2169</t>
    <phoneticPr fontId="1"/>
  </si>
  <si>
    <t>小山　宝悦</t>
    <rPh sb="0" eb="2">
      <t>オヤマ</t>
    </rPh>
    <rPh sb="3" eb="4">
      <t>タカラ</t>
    </rPh>
    <rPh sb="4" eb="5">
      <t>エツ</t>
    </rPh>
    <phoneticPr fontId="1"/>
  </si>
  <si>
    <t>生田流　しずの会</t>
    <rPh sb="0" eb="2">
      <t>イクタ</t>
    </rPh>
    <rPh sb="2" eb="3">
      <t>リュウ</t>
    </rPh>
    <rPh sb="7" eb="8">
      <t>カイ</t>
    </rPh>
    <phoneticPr fontId="1"/>
  </si>
  <si>
    <t>62-7626</t>
    <phoneticPr fontId="1"/>
  </si>
  <si>
    <t>菅原　悦子</t>
    <rPh sb="0" eb="2">
      <t>スガワラ</t>
    </rPh>
    <rPh sb="3" eb="5">
      <t>エツコ</t>
    </rPh>
    <phoneticPr fontId="1"/>
  </si>
  <si>
    <t>白鳩会</t>
    <rPh sb="0" eb="1">
      <t>シロ</t>
    </rPh>
    <rPh sb="1" eb="2">
      <t>ハト</t>
    </rPh>
    <rPh sb="2" eb="3">
      <t>カイ</t>
    </rPh>
    <phoneticPr fontId="1"/>
  </si>
  <si>
    <t>62-4700</t>
    <phoneticPr fontId="1"/>
  </si>
  <si>
    <t>今井　美穂子</t>
    <rPh sb="0" eb="2">
      <t>イマイ</t>
    </rPh>
    <rPh sb="3" eb="4">
      <t>ビ</t>
    </rPh>
    <rPh sb="4" eb="5">
      <t>ホ</t>
    </rPh>
    <rPh sb="5" eb="6">
      <t>コ</t>
    </rPh>
    <phoneticPr fontId="1"/>
  </si>
  <si>
    <t>花嵐桜組</t>
    <rPh sb="0" eb="2">
      <t>ハナアラシ</t>
    </rPh>
    <rPh sb="2" eb="3">
      <t>サクラ</t>
    </rPh>
    <rPh sb="3" eb="4">
      <t>グミ</t>
    </rPh>
    <phoneticPr fontId="1"/>
  </si>
  <si>
    <t>017-783-2819</t>
    <phoneticPr fontId="1"/>
  </si>
  <si>
    <t>斉藤　素子</t>
    <rPh sb="0" eb="2">
      <t>サイトウ</t>
    </rPh>
    <rPh sb="3" eb="5">
      <t>モトコ</t>
    </rPh>
    <phoneticPr fontId="1"/>
  </si>
  <si>
    <t>わいわいベアーズ</t>
    <phoneticPr fontId="1"/>
  </si>
  <si>
    <t>常田　菜緒子</t>
    <rPh sb="0" eb="2">
      <t>ツネタ</t>
    </rPh>
    <rPh sb="3" eb="4">
      <t>ナ</t>
    </rPh>
    <rPh sb="4" eb="5">
      <t>オ</t>
    </rPh>
    <rPh sb="5" eb="6">
      <t>コ</t>
    </rPh>
    <phoneticPr fontId="1"/>
  </si>
  <si>
    <t>62-2743</t>
    <phoneticPr fontId="1"/>
  </si>
  <si>
    <t>みちのく中世太鼓</t>
    <rPh sb="4" eb="6">
      <t>チュウセイ</t>
    </rPh>
    <rPh sb="6" eb="8">
      <t>タイコ</t>
    </rPh>
    <phoneticPr fontId="1"/>
  </si>
  <si>
    <t>長谷川　兼治</t>
    <rPh sb="0" eb="3">
      <t>ハセガワ</t>
    </rPh>
    <rPh sb="4" eb="5">
      <t>カ</t>
    </rPh>
    <rPh sb="5" eb="6">
      <t>オサム</t>
    </rPh>
    <phoneticPr fontId="1"/>
  </si>
  <si>
    <t>62-4935</t>
    <phoneticPr fontId="1"/>
  </si>
  <si>
    <t>バサラＦＣ</t>
    <phoneticPr fontId="1"/>
  </si>
  <si>
    <t>読み聞かせサークルにじのねっこ</t>
    <rPh sb="0" eb="1">
      <t>ヨ</t>
    </rPh>
    <rPh sb="2" eb="3">
      <t>キ</t>
    </rPh>
    <phoneticPr fontId="1"/>
  </si>
  <si>
    <t>62-5607</t>
    <phoneticPr fontId="1"/>
  </si>
  <si>
    <t>親業フォローアップリンゴの花</t>
    <rPh sb="0" eb="1">
      <t>オヤ</t>
    </rPh>
    <rPh sb="1" eb="2">
      <t>ギョウ</t>
    </rPh>
    <rPh sb="13" eb="14">
      <t>ハナ</t>
    </rPh>
    <phoneticPr fontId="1"/>
  </si>
  <si>
    <t>海老名　明美</t>
    <rPh sb="0" eb="3">
      <t>エビナ</t>
    </rPh>
    <rPh sb="4" eb="6">
      <t>アケミ</t>
    </rPh>
    <phoneticPr fontId="1"/>
  </si>
  <si>
    <t>62-3560</t>
    <phoneticPr fontId="1"/>
  </si>
  <si>
    <t>浪岡盆栽会</t>
    <rPh sb="0" eb="2">
      <t>ナミオカ</t>
    </rPh>
    <rPh sb="2" eb="4">
      <t>ボンサイ</t>
    </rPh>
    <rPh sb="4" eb="5">
      <t>カイ</t>
    </rPh>
    <phoneticPr fontId="1"/>
  </si>
  <si>
    <t>福士　光春</t>
    <rPh sb="0" eb="2">
      <t>フクシ</t>
    </rPh>
    <rPh sb="3" eb="4">
      <t>ヒカリ</t>
    </rPh>
    <rPh sb="4" eb="5">
      <t>ハル</t>
    </rPh>
    <phoneticPr fontId="1"/>
  </si>
  <si>
    <t>62-2321</t>
    <phoneticPr fontId="1"/>
  </si>
  <si>
    <t>浪岡グラウンドゴルフ協会</t>
    <rPh sb="0" eb="2">
      <t>ナミオカ</t>
    </rPh>
    <rPh sb="10" eb="12">
      <t>キョウカイ</t>
    </rPh>
    <phoneticPr fontId="1"/>
  </si>
  <si>
    <t>柳谷　和雄</t>
    <rPh sb="0" eb="2">
      <t>ヤナギヤ</t>
    </rPh>
    <rPh sb="3" eb="4">
      <t>ワ</t>
    </rPh>
    <rPh sb="4" eb="5">
      <t>オス</t>
    </rPh>
    <phoneticPr fontId="1"/>
  </si>
  <si>
    <t>62-4150</t>
    <phoneticPr fontId="1"/>
  </si>
  <si>
    <t>浪岡演劇研究会</t>
    <rPh sb="0" eb="2">
      <t>ナミオカ</t>
    </rPh>
    <rPh sb="2" eb="4">
      <t>エンゲキ</t>
    </rPh>
    <rPh sb="4" eb="7">
      <t>ケンキュウカイ</t>
    </rPh>
    <phoneticPr fontId="1"/>
  </si>
  <si>
    <t>長谷川　等</t>
    <rPh sb="0" eb="3">
      <t>ハセガワ</t>
    </rPh>
    <rPh sb="4" eb="5">
      <t>ヒトシ</t>
    </rPh>
    <phoneticPr fontId="1"/>
  </si>
  <si>
    <t>62-3954</t>
    <phoneticPr fontId="1"/>
  </si>
  <si>
    <t>アロハウィンズフラ</t>
    <phoneticPr fontId="1"/>
  </si>
  <si>
    <t>阿部　良子</t>
    <rPh sb="0" eb="2">
      <t>アベ</t>
    </rPh>
    <rPh sb="3" eb="5">
      <t>リョウコ</t>
    </rPh>
    <phoneticPr fontId="1"/>
  </si>
  <si>
    <t>62-3322</t>
    <phoneticPr fontId="1"/>
  </si>
  <si>
    <t>薬草と親しむ会</t>
    <rPh sb="0" eb="2">
      <t>ヤクソウ</t>
    </rPh>
    <rPh sb="3" eb="4">
      <t>シタ</t>
    </rPh>
    <rPh sb="6" eb="7">
      <t>カイ</t>
    </rPh>
    <phoneticPr fontId="1"/>
  </si>
  <si>
    <t>62-5355</t>
    <phoneticPr fontId="1"/>
  </si>
  <si>
    <t>浪岡ミュージッククラブ</t>
    <rPh sb="0" eb="2">
      <t>ナミオカ</t>
    </rPh>
    <phoneticPr fontId="1"/>
  </si>
  <si>
    <t>葛西　正一</t>
    <rPh sb="0" eb="2">
      <t>カサイ</t>
    </rPh>
    <rPh sb="3" eb="5">
      <t>マサイチ</t>
    </rPh>
    <phoneticPr fontId="1"/>
  </si>
  <si>
    <t>62-2705</t>
    <phoneticPr fontId="1"/>
  </si>
  <si>
    <t>モアナレイ青森</t>
    <rPh sb="5" eb="7">
      <t>アオモリ</t>
    </rPh>
    <phoneticPr fontId="1"/>
  </si>
  <si>
    <t>62-3120</t>
    <phoneticPr fontId="1"/>
  </si>
  <si>
    <t>パッチワークサークルピュアあじさい</t>
    <phoneticPr fontId="1"/>
  </si>
  <si>
    <t>天内　雅子</t>
    <rPh sb="0" eb="2">
      <t>アマナイ</t>
    </rPh>
    <rPh sb="3" eb="5">
      <t>マサコ</t>
    </rPh>
    <phoneticPr fontId="1"/>
  </si>
  <si>
    <t>62-3985</t>
    <phoneticPr fontId="1"/>
  </si>
  <si>
    <t>浪岡女声コーラス</t>
    <rPh sb="0" eb="2">
      <t>ナミオカ</t>
    </rPh>
    <rPh sb="2" eb="4">
      <t>ジョセイ</t>
    </rPh>
    <phoneticPr fontId="1"/>
  </si>
  <si>
    <t>清野　葮子</t>
    <rPh sb="0" eb="2">
      <t>セイノ</t>
    </rPh>
    <rPh sb="3" eb="4">
      <t>ムクゲ</t>
    </rPh>
    <rPh sb="4" eb="5">
      <t>コ</t>
    </rPh>
    <phoneticPr fontId="1"/>
  </si>
  <si>
    <t>62-4095</t>
    <phoneticPr fontId="1"/>
  </si>
  <si>
    <t>ＹＯＧＡサークルなみおか</t>
    <phoneticPr fontId="1"/>
  </si>
  <si>
    <t>對馬　京子</t>
    <rPh sb="0" eb="2">
      <t>ツシマ</t>
    </rPh>
    <rPh sb="3" eb="5">
      <t>キョウコ</t>
    </rPh>
    <phoneticPr fontId="1"/>
  </si>
  <si>
    <t>62-6683</t>
    <phoneticPr fontId="1"/>
  </si>
  <si>
    <t>浪岡アップル友の会</t>
    <rPh sb="0" eb="2">
      <t>ナミオカ</t>
    </rPh>
    <rPh sb="6" eb="7">
      <t>トモ</t>
    </rPh>
    <rPh sb="8" eb="9">
      <t>カイ</t>
    </rPh>
    <phoneticPr fontId="1"/>
  </si>
  <si>
    <t>山田　由千代</t>
    <rPh sb="0" eb="2">
      <t>ヤマダ</t>
    </rPh>
    <rPh sb="3" eb="4">
      <t>ユイ</t>
    </rPh>
    <rPh sb="4" eb="5">
      <t>セン</t>
    </rPh>
    <rPh sb="5" eb="6">
      <t>ダイ</t>
    </rPh>
    <phoneticPr fontId="1"/>
  </si>
  <si>
    <t>62-1170</t>
    <phoneticPr fontId="1"/>
  </si>
  <si>
    <t>浪岡国際交流協会</t>
    <rPh sb="0" eb="2">
      <t>ナミオカ</t>
    </rPh>
    <rPh sb="2" eb="4">
      <t>コクサイ</t>
    </rPh>
    <rPh sb="4" eb="6">
      <t>コウリュウ</t>
    </rPh>
    <rPh sb="6" eb="8">
      <t>キョウカイ</t>
    </rPh>
    <phoneticPr fontId="1"/>
  </si>
  <si>
    <t>對馬　英史</t>
    <rPh sb="0" eb="2">
      <t>ツシマ</t>
    </rPh>
    <rPh sb="3" eb="4">
      <t>エイ</t>
    </rPh>
    <rPh sb="4" eb="5">
      <t>シ</t>
    </rPh>
    <phoneticPr fontId="1"/>
  </si>
  <si>
    <t>62-3879</t>
    <phoneticPr fontId="1"/>
  </si>
  <si>
    <t>浪岡弦楽会</t>
    <rPh sb="0" eb="2">
      <t>ナミオカ</t>
    </rPh>
    <rPh sb="2" eb="4">
      <t>ゲンガク</t>
    </rPh>
    <rPh sb="4" eb="5">
      <t>カイ</t>
    </rPh>
    <phoneticPr fontId="1"/>
  </si>
  <si>
    <t>工藤　敏秀</t>
    <rPh sb="0" eb="2">
      <t>クドウ</t>
    </rPh>
    <rPh sb="3" eb="5">
      <t>トシヒデ</t>
    </rPh>
    <phoneticPr fontId="1"/>
  </si>
  <si>
    <t>62-4425</t>
    <phoneticPr fontId="1"/>
  </si>
  <si>
    <t>遊扇会</t>
    <rPh sb="0" eb="1">
      <t>アソ</t>
    </rPh>
    <rPh sb="1" eb="2">
      <t>オウギ</t>
    </rPh>
    <rPh sb="2" eb="3">
      <t>カイ</t>
    </rPh>
    <phoneticPr fontId="1"/>
  </si>
  <si>
    <t>石戸谷　洋子</t>
    <rPh sb="0" eb="3">
      <t>イシドヤ</t>
    </rPh>
    <rPh sb="4" eb="6">
      <t>ヨウコ</t>
    </rPh>
    <phoneticPr fontId="1"/>
  </si>
  <si>
    <t>フラワーアレンジサークル花みずき</t>
    <rPh sb="12" eb="13">
      <t>ハナ</t>
    </rPh>
    <phoneticPr fontId="1"/>
  </si>
  <si>
    <t>平野　玲子</t>
    <rPh sb="0" eb="2">
      <t>ヒラノ</t>
    </rPh>
    <rPh sb="3" eb="5">
      <t>レイコ</t>
    </rPh>
    <phoneticPr fontId="1"/>
  </si>
  <si>
    <t>62-2667</t>
    <phoneticPr fontId="1"/>
  </si>
  <si>
    <t>浪岡山本社中</t>
    <rPh sb="0" eb="2">
      <t>ナミオカ</t>
    </rPh>
    <rPh sb="2" eb="4">
      <t>ヤマモト</t>
    </rPh>
    <rPh sb="4" eb="6">
      <t>シャチュウ</t>
    </rPh>
    <phoneticPr fontId="1"/>
  </si>
  <si>
    <t>田中　栄子</t>
    <rPh sb="0" eb="2">
      <t>タナカ</t>
    </rPh>
    <rPh sb="3" eb="5">
      <t>エイコ</t>
    </rPh>
    <phoneticPr fontId="1"/>
  </si>
  <si>
    <t>62-9533</t>
    <phoneticPr fontId="1"/>
  </si>
  <si>
    <t>浪岡三絃会</t>
    <rPh sb="0" eb="2">
      <t>ナミオカ</t>
    </rPh>
    <rPh sb="2" eb="3">
      <t>サン</t>
    </rPh>
    <rPh sb="3" eb="4">
      <t>ゲン</t>
    </rPh>
    <rPh sb="4" eb="5">
      <t>カイ</t>
    </rPh>
    <phoneticPr fontId="1"/>
  </si>
  <si>
    <t>野呂　尚史</t>
    <rPh sb="0" eb="2">
      <t>ノロ</t>
    </rPh>
    <rPh sb="3" eb="4">
      <t>ナオ</t>
    </rPh>
    <rPh sb="4" eb="5">
      <t>シ</t>
    </rPh>
    <phoneticPr fontId="1"/>
  </si>
  <si>
    <t>62-3739</t>
    <phoneticPr fontId="1"/>
  </si>
  <si>
    <t>国壮流浪岡吟友会</t>
    <rPh sb="0" eb="1">
      <t>クニ</t>
    </rPh>
    <rPh sb="1" eb="2">
      <t>ソウ</t>
    </rPh>
    <rPh sb="2" eb="3">
      <t>リュウ</t>
    </rPh>
    <rPh sb="3" eb="5">
      <t>ナミオカ</t>
    </rPh>
    <rPh sb="5" eb="6">
      <t>ギン</t>
    </rPh>
    <rPh sb="6" eb="7">
      <t>トモ</t>
    </rPh>
    <rPh sb="7" eb="8">
      <t>カイ</t>
    </rPh>
    <phoneticPr fontId="1"/>
  </si>
  <si>
    <t>岡本　恵次</t>
    <rPh sb="0" eb="2">
      <t>オカモト</t>
    </rPh>
    <rPh sb="3" eb="4">
      <t>メグム</t>
    </rPh>
    <rPh sb="4" eb="5">
      <t>ツギ</t>
    </rPh>
    <phoneticPr fontId="1"/>
  </si>
  <si>
    <t>62-6538</t>
    <phoneticPr fontId="1"/>
  </si>
  <si>
    <t>３Ｂ体操なみおかサークル</t>
    <rPh sb="2" eb="4">
      <t>タイソウ</t>
    </rPh>
    <phoneticPr fontId="1"/>
  </si>
  <si>
    <t>齋藤　れい</t>
    <rPh sb="0" eb="2">
      <t>サイトウ</t>
    </rPh>
    <phoneticPr fontId="1"/>
  </si>
  <si>
    <t>62-6521</t>
    <phoneticPr fontId="1"/>
  </si>
  <si>
    <t>並の会</t>
    <rPh sb="0" eb="1">
      <t>ナミ</t>
    </rPh>
    <rPh sb="2" eb="3">
      <t>カイ</t>
    </rPh>
    <phoneticPr fontId="1"/>
  </si>
  <si>
    <t>横山　哲則</t>
    <rPh sb="0" eb="2">
      <t>ヨコヤマ</t>
    </rPh>
    <rPh sb="3" eb="4">
      <t>テツ</t>
    </rPh>
    <rPh sb="4" eb="5">
      <t>ソク</t>
    </rPh>
    <phoneticPr fontId="1"/>
  </si>
  <si>
    <t>浪岡絵画クラブ</t>
    <rPh sb="0" eb="2">
      <t>ナミオカ</t>
    </rPh>
    <rPh sb="2" eb="4">
      <t>カイガ</t>
    </rPh>
    <phoneticPr fontId="1"/>
  </si>
  <si>
    <t>福士　励</t>
    <rPh sb="0" eb="2">
      <t>フクシ</t>
    </rPh>
    <rPh sb="3" eb="4">
      <t>レイ</t>
    </rPh>
    <phoneticPr fontId="1"/>
  </si>
  <si>
    <t>62-4212</t>
    <phoneticPr fontId="1"/>
  </si>
  <si>
    <t>浪老連芸能部</t>
    <rPh sb="0" eb="1">
      <t>ナミ</t>
    </rPh>
    <rPh sb="1" eb="2">
      <t>ロウ</t>
    </rPh>
    <rPh sb="2" eb="3">
      <t>レン</t>
    </rPh>
    <rPh sb="3" eb="5">
      <t>ゲイノウ</t>
    </rPh>
    <rPh sb="5" eb="6">
      <t>ブ</t>
    </rPh>
    <phoneticPr fontId="1"/>
  </si>
  <si>
    <t>阿部　典子</t>
    <rPh sb="0" eb="2">
      <t>アベ</t>
    </rPh>
    <rPh sb="3" eb="5">
      <t>ノリコ</t>
    </rPh>
    <phoneticPr fontId="1"/>
  </si>
  <si>
    <t>62-3418</t>
    <phoneticPr fontId="1"/>
  </si>
  <si>
    <t>シルフィードバレエＳＴＵＤＩＯ</t>
    <phoneticPr fontId="1"/>
  </si>
  <si>
    <t>津川　由美子</t>
    <rPh sb="0" eb="2">
      <t>ツガワ</t>
    </rPh>
    <rPh sb="3" eb="6">
      <t>ユミコ</t>
    </rPh>
    <phoneticPr fontId="1"/>
  </si>
  <si>
    <t>浪岡碁楽会</t>
    <rPh sb="0" eb="2">
      <t>ナミオカ</t>
    </rPh>
    <rPh sb="2" eb="3">
      <t>ゴ</t>
    </rPh>
    <rPh sb="3" eb="4">
      <t>ラク</t>
    </rPh>
    <rPh sb="4" eb="5">
      <t>カイ</t>
    </rPh>
    <phoneticPr fontId="1"/>
  </si>
  <si>
    <t>小倉　長之丞</t>
    <rPh sb="0" eb="2">
      <t>オグラ</t>
    </rPh>
    <rPh sb="3" eb="4">
      <t>オサ</t>
    </rPh>
    <rPh sb="4" eb="5">
      <t>ノ</t>
    </rPh>
    <rPh sb="5" eb="6">
      <t>ジョウ</t>
    </rPh>
    <phoneticPr fontId="1"/>
  </si>
  <si>
    <t>62-3205</t>
    <phoneticPr fontId="1"/>
  </si>
  <si>
    <t>大杉社交ダンス愛好会</t>
    <rPh sb="0" eb="2">
      <t>オオスギ</t>
    </rPh>
    <rPh sb="2" eb="4">
      <t>シャコウ</t>
    </rPh>
    <rPh sb="7" eb="10">
      <t>アイコウカイ</t>
    </rPh>
    <phoneticPr fontId="1"/>
  </si>
  <si>
    <t>天内　誠治</t>
    <rPh sb="0" eb="2">
      <t>アマナイ</t>
    </rPh>
    <rPh sb="3" eb="5">
      <t>セイジ</t>
    </rPh>
    <phoneticPr fontId="1"/>
  </si>
  <si>
    <t>62-4238</t>
    <phoneticPr fontId="1"/>
  </si>
  <si>
    <t>福士　繁作</t>
    <rPh sb="0" eb="2">
      <t>フクシ</t>
    </rPh>
    <rPh sb="3" eb="4">
      <t>シゲル</t>
    </rPh>
    <rPh sb="4" eb="5">
      <t>サク</t>
    </rPh>
    <phoneticPr fontId="1"/>
  </si>
  <si>
    <t>62-5396</t>
    <phoneticPr fontId="1"/>
  </si>
  <si>
    <t>大杉グランドゴルフ愛好会</t>
    <rPh sb="0" eb="2">
      <t>オオスギ</t>
    </rPh>
    <rPh sb="9" eb="12">
      <t>アイコウカイ</t>
    </rPh>
    <phoneticPr fontId="1"/>
  </si>
  <si>
    <t>織田　勝一</t>
    <rPh sb="0" eb="2">
      <t>オダ</t>
    </rPh>
    <rPh sb="3" eb="4">
      <t>カツ</t>
    </rPh>
    <rPh sb="4" eb="5">
      <t>１</t>
    </rPh>
    <phoneticPr fontId="1"/>
  </si>
  <si>
    <t>62-3987</t>
    <phoneticPr fontId="1"/>
  </si>
  <si>
    <t>浪岡民謡協会</t>
    <rPh sb="0" eb="2">
      <t>ナミオカ</t>
    </rPh>
    <rPh sb="2" eb="4">
      <t>ミンヨウ</t>
    </rPh>
    <rPh sb="4" eb="6">
      <t>キョウカイ</t>
    </rPh>
    <phoneticPr fontId="1"/>
  </si>
  <si>
    <t>工藤　克己</t>
    <rPh sb="0" eb="2">
      <t>クドウ</t>
    </rPh>
    <rPh sb="3" eb="4">
      <t>カツ</t>
    </rPh>
    <rPh sb="4" eb="5">
      <t>オノレ</t>
    </rPh>
    <phoneticPr fontId="1"/>
  </si>
  <si>
    <t>62-3483</t>
    <phoneticPr fontId="1"/>
  </si>
  <si>
    <t>大正琴あざみ会</t>
    <rPh sb="0" eb="3">
      <t>タイショウゴト</t>
    </rPh>
    <rPh sb="6" eb="7">
      <t>カイ</t>
    </rPh>
    <phoneticPr fontId="1"/>
  </si>
  <si>
    <t>中村　みき</t>
    <rPh sb="0" eb="2">
      <t>ナカムラ</t>
    </rPh>
    <phoneticPr fontId="1"/>
  </si>
  <si>
    <t>62-5184</t>
    <phoneticPr fontId="1"/>
  </si>
  <si>
    <t>書遊会</t>
    <rPh sb="0" eb="1">
      <t>ショ</t>
    </rPh>
    <rPh sb="1" eb="2">
      <t>アソ</t>
    </rPh>
    <rPh sb="2" eb="3">
      <t>カイ</t>
    </rPh>
    <phoneticPr fontId="1"/>
  </si>
  <si>
    <t>工藤　みどり</t>
    <rPh sb="0" eb="2">
      <t>クドウ</t>
    </rPh>
    <phoneticPr fontId="1"/>
  </si>
  <si>
    <t>62-6774</t>
    <phoneticPr fontId="1"/>
  </si>
  <si>
    <t>中国語を楽しむ会</t>
    <rPh sb="0" eb="3">
      <t>チュウゴクゴ</t>
    </rPh>
    <rPh sb="4" eb="5">
      <t>タノ</t>
    </rPh>
    <rPh sb="7" eb="8">
      <t>カイ</t>
    </rPh>
    <phoneticPr fontId="1"/>
  </si>
  <si>
    <t>浪岡手話サークルami</t>
    <rPh sb="0" eb="2">
      <t>ナミオカ</t>
    </rPh>
    <rPh sb="2" eb="4">
      <t>シュワ</t>
    </rPh>
    <phoneticPr fontId="1"/>
  </si>
  <si>
    <t>三浦　護</t>
    <rPh sb="0" eb="2">
      <t>ミウラ</t>
    </rPh>
    <rPh sb="3" eb="4">
      <t>マモル</t>
    </rPh>
    <phoneticPr fontId="1"/>
  </si>
  <si>
    <t>62-2140</t>
    <phoneticPr fontId="1"/>
  </si>
  <si>
    <t>山ばと女性俳句会</t>
    <rPh sb="0" eb="1">
      <t>ヤマ</t>
    </rPh>
    <rPh sb="3" eb="5">
      <t>ジョセイ</t>
    </rPh>
    <rPh sb="5" eb="7">
      <t>ハイク</t>
    </rPh>
    <rPh sb="7" eb="8">
      <t>カイ</t>
    </rPh>
    <phoneticPr fontId="1"/>
  </si>
  <si>
    <t>塙　ひさ</t>
    <rPh sb="0" eb="1">
      <t>ハナワ</t>
    </rPh>
    <phoneticPr fontId="1"/>
  </si>
  <si>
    <t>62-2245</t>
    <phoneticPr fontId="1"/>
  </si>
  <si>
    <t>やまぶき会</t>
    <rPh sb="4" eb="5">
      <t>カイ</t>
    </rPh>
    <phoneticPr fontId="1"/>
  </si>
  <si>
    <t>成田　和子</t>
    <rPh sb="0" eb="2">
      <t>ナリタ</t>
    </rPh>
    <rPh sb="3" eb="4">
      <t>ワ</t>
    </rPh>
    <rPh sb="4" eb="5">
      <t>コ</t>
    </rPh>
    <phoneticPr fontId="1"/>
  </si>
  <si>
    <t>62-4604</t>
    <phoneticPr fontId="1"/>
  </si>
  <si>
    <t>若葉会</t>
    <rPh sb="0" eb="2">
      <t>ワカバ</t>
    </rPh>
    <rPh sb="2" eb="3">
      <t>カイ</t>
    </rPh>
    <phoneticPr fontId="1"/>
  </si>
  <si>
    <t>斉藤　敏子</t>
    <rPh sb="0" eb="2">
      <t>サイトウ</t>
    </rPh>
    <rPh sb="3" eb="5">
      <t>トシコ</t>
    </rPh>
    <phoneticPr fontId="1"/>
  </si>
  <si>
    <t>62-4851</t>
    <phoneticPr fontId="1"/>
  </si>
  <si>
    <t>なみおか行丘刻字愛好会</t>
    <rPh sb="4" eb="5">
      <t>ユ</t>
    </rPh>
    <rPh sb="5" eb="6">
      <t>オカ</t>
    </rPh>
    <rPh sb="6" eb="7">
      <t>コク</t>
    </rPh>
    <rPh sb="7" eb="8">
      <t>ジ</t>
    </rPh>
    <rPh sb="8" eb="11">
      <t>アイコウカイ</t>
    </rPh>
    <phoneticPr fontId="1"/>
  </si>
  <si>
    <t>秋元　マキ</t>
    <rPh sb="0" eb="2">
      <t>アキモト</t>
    </rPh>
    <phoneticPr fontId="1"/>
  </si>
  <si>
    <t>62-3401</t>
    <phoneticPr fontId="1"/>
  </si>
  <si>
    <t>浪岡グリーンツーリズム</t>
    <rPh sb="0" eb="2">
      <t>ナミオカ</t>
    </rPh>
    <phoneticPr fontId="1"/>
  </si>
  <si>
    <t>工藤　清隆</t>
    <rPh sb="0" eb="2">
      <t>クドウ</t>
    </rPh>
    <rPh sb="3" eb="4">
      <t>キヨ</t>
    </rPh>
    <rPh sb="4" eb="5">
      <t>タカシ</t>
    </rPh>
    <phoneticPr fontId="1"/>
  </si>
  <si>
    <t>62-3097</t>
    <phoneticPr fontId="1"/>
  </si>
  <si>
    <t>浪岡町観光協会</t>
    <rPh sb="0" eb="2">
      <t>ナミオカ</t>
    </rPh>
    <rPh sb="2" eb="3">
      <t>マチ</t>
    </rPh>
    <rPh sb="3" eb="5">
      <t>カンコウ</t>
    </rPh>
    <rPh sb="5" eb="7">
      <t>キョウカイ</t>
    </rPh>
    <phoneticPr fontId="1"/>
  </si>
  <si>
    <t>工藤　権一</t>
    <rPh sb="0" eb="2">
      <t>クドウ</t>
    </rPh>
    <rPh sb="3" eb="4">
      <t>ゴン</t>
    </rPh>
    <rPh sb="4" eb="5">
      <t>イチ</t>
    </rPh>
    <phoneticPr fontId="1"/>
  </si>
  <si>
    <t>62-3711</t>
    <phoneticPr fontId="1"/>
  </si>
  <si>
    <t>なみおか行丘レクリエーションクラブ</t>
    <rPh sb="4" eb="5">
      <t>ユ</t>
    </rPh>
    <rPh sb="5" eb="6">
      <t>オカ</t>
    </rPh>
    <phoneticPr fontId="1"/>
  </si>
  <si>
    <t>須藤　勉</t>
    <rPh sb="0" eb="2">
      <t>ストウ</t>
    </rPh>
    <rPh sb="3" eb="4">
      <t>ツトム</t>
    </rPh>
    <phoneticPr fontId="1"/>
  </si>
  <si>
    <t>青森市浪岡商工会</t>
    <rPh sb="0" eb="3">
      <t>アオモリシ</t>
    </rPh>
    <rPh sb="3" eb="5">
      <t>ナミオカ</t>
    </rPh>
    <rPh sb="5" eb="8">
      <t>ショウコウカイ</t>
    </rPh>
    <phoneticPr fontId="1"/>
  </si>
  <si>
    <t>一戸　善正</t>
    <rPh sb="0" eb="2">
      <t>イチノヘ</t>
    </rPh>
    <rPh sb="3" eb="4">
      <t>ゼン</t>
    </rPh>
    <rPh sb="4" eb="5">
      <t>マサ</t>
    </rPh>
    <phoneticPr fontId="1"/>
  </si>
  <si>
    <t>62-2511</t>
    <phoneticPr fontId="1"/>
  </si>
  <si>
    <t>ＮＰＯ法人ＪＪＦＣリベルタ浪岡</t>
    <rPh sb="3" eb="5">
      <t>ホウジン</t>
    </rPh>
    <rPh sb="13" eb="15">
      <t>ナミオカ</t>
    </rPh>
    <phoneticPr fontId="1"/>
  </si>
  <si>
    <t>玉田　幸二</t>
    <rPh sb="0" eb="2">
      <t>タマダ</t>
    </rPh>
    <rPh sb="3" eb="4">
      <t>サチ</t>
    </rPh>
    <rPh sb="4" eb="5">
      <t>２</t>
    </rPh>
    <phoneticPr fontId="1"/>
  </si>
  <si>
    <t>080-5597-9193</t>
    <phoneticPr fontId="1"/>
  </si>
  <si>
    <t>メガスターズスポーツ少年団</t>
    <rPh sb="10" eb="13">
      <t>ショウネンダン</t>
    </rPh>
    <phoneticPr fontId="1"/>
  </si>
  <si>
    <t>西塚　敦</t>
    <rPh sb="0" eb="2">
      <t>ニシヅカ</t>
    </rPh>
    <rPh sb="3" eb="4">
      <t>アツシ</t>
    </rPh>
    <phoneticPr fontId="1"/>
  </si>
  <si>
    <t>62-8223</t>
    <phoneticPr fontId="1"/>
  </si>
  <si>
    <t>ストレッチヨガ浪岡</t>
    <rPh sb="7" eb="9">
      <t>ナミオカ</t>
    </rPh>
    <phoneticPr fontId="1"/>
  </si>
  <si>
    <t>志村　さゆり</t>
    <rPh sb="0" eb="2">
      <t>シムラ</t>
    </rPh>
    <phoneticPr fontId="1"/>
  </si>
  <si>
    <t>090-5845-7643</t>
    <phoneticPr fontId="1"/>
  </si>
  <si>
    <t>ラインメール青森ＦＣジュニア</t>
    <rPh sb="6" eb="8">
      <t>アオモリ</t>
    </rPh>
    <phoneticPr fontId="1"/>
  </si>
  <si>
    <t>三原　直之</t>
    <rPh sb="0" eb="2">
      <t>ミハラ</t>
    </rPh>
    <rPh sb="3" eb="5">
      <t>ナオユキ</t>
    </rPh>
    <phoneticPr fontId="1"/>
  </si>
  <si>
    <t>080-5711-8882</t>
    <phoneticPr fontId="1"/>
  </si>
  <si>
    <t>62-5165</t>
    <phoneticPr fontId="1"/>
  </si>
  <si>
    <t>62-5911</t>
    <phoneticPr fontId="1"/>
  </si>
  <si>
    <t>三上　一徳</t>
    <rPh sb="0" eb="2">
      <t>ミカミ</t>
    </rPh>
    <rPh sb="3" eb="4">
      <t>イチ</t>
    </rPh>
    <rPh sb="4" eb="5">
      <t>トク</t>
    </rPh>
    <phoneticPr fontId="1"/>
  </si>
  <si>
    <t>長谷川　淳</t>
    <rPh sb="0" eb="3">
      <t>ハセガワ</t>
    </rPh>
    <rPh sb="4" eb="5">
      <t>ジュン</t>
    </rPh>
    <phoneticPr fontId="1"/>
  </si>
  <si>
    <t>62-3556</t>
    <phoneticPr fontId="1"/>
  </si>
  <si>
    <t>62-3556</t>
    <phoneticPr fontId="1"/>
  </si>
  <si>
    <t>団体名</t>
    <rPh sb="0" eb="2">
      <t>ダンタイ</t>
    </rPh>
    <rPh sb="2" eb="3">
      <t>メイ</t>
    </rPh>
    <phoneticPr fontId="1"/>
  </si>
  <si>
    <t>62-9627</t>
    <phoneticPr fontId="1"/>
  </si>
  <si>
    <t>62-7205</t>
    <phoneticPr fontId="1"/>
  </si>
  <si>
    <t>017-781-5038</t>
    <phoneticPr fontId="1"/>
  </si>
  <si>
    <t>はまなすくらぶ</t>
    <phoneticPr fontId="1"/>
  </si>
  <si>
    <t>曽根　健二</t>
    <rPh sb="0" eb="2">
      <t>ソネ</t>
    </rPh>
    <rPh sb="3" eb="5">
      <t>ケンジ</t>
    </rPh>
    <phoneticPr fontId="1"/>
  </si>
  <si>
    <t>大会議室</t>
    <rPh sb="0" eb="1">
      <t>オオ</t>
    </rPh>
    <rPh sb="1" eb="4">
      <t>カイギシツ</t>
    </rPh>
    <phoneticPr fontId="1"/>
  </si>
  <si>
    <t>中会議室</t>
    <rPh sb="0" eb="1">
      <t>ナカ</t>
    </rPh>
    <rPh sb="1" eb="4">
      <t>カイギシツ</t>
    </rPh>
    <phoneticPr fontId="1"/>
  </si>
  <si>
    <t>中会議室</t>
    <rPh sb="0" eb="1">
      <t>チュウ</t>
    </rPh>
    <rPh sb="1" eb="4">
      <t>カイギシツ</t>
    </rPh>
    <phoneticPr fontId="1"/>
  </si>
  <si>
    <t>青森市浪岡中央公民館申込書</t>
    <rPh sb="0" eb="3">
      <t>アオモリシ</t>
    </rPh>
    <rPh sb="3" eb="5">
      <t>ナミオカ</t>
    </rPh>
    <rPh sb="5" eb="7">
      <t>チュウオウ</t>
    </rPh>
    <rPh sb="7" eb="10">
      <t>コウミンカン</t>
    </rPh>
    <rPh sb="10" eb="12">
      <t>モウシコミ</t>
    </rPh>
    <rPh sb="12" eb="13">
      <t>ショ</t>
    </rPh>
    <phoneticPr fontId="1"/>
  </si>
  <si>
    <t>平成　　　年　　　月　　　日</t>
    <rPh sb="0" eb="2">
      <t>ヘイセイ</t>
    </rPh>
    <rPh sb="5" eb="6">
      <t>ネン</t>
    </rPh>
    <rPh sb="9" eb="10">
      <t>ツキ</t>
    </rPh>
    <rPh sb="13" eb="14">
      <t>ヒ</t>
    </rPh>
    <phoneticPr fontId="1"/>
  </si>
  <si>
    <t>浪岡生涯学習施設管理運営協議会長　様</t>
    <rPh sb="0" eb="2">
      <t>ナミオカ</t>
    </rPh>
    <rPh sb="2" eb="4">
      <t>ショウガイ</t>
    </rPh>
    <rPh sb="4" eb="6">
      <t>ガクシュウ</t>
    </rPh>
    <rPh sb="6" eb="8">
      <t>シセツ</t>
    </rPh>
    <rPh sb="8" eb="10">
      <t>カンリ</t>
    </rPh>
    <rPh sb="10" eb="12">
      <t>ウンエイ</t>
    </rPh>
    <rPh sb="12" eb="15">
      <t>キョウギカイ</t>
    </rPh>
    <rPh sb="15" eb="16">
      <t>オサ</t>
    </rPh>
    <rPh sb="17" eb="18">
      <t>サマ</t>
    </rPh>
    <phoneticPr fontId="1"/>
  </si>
  <si>
    <t>住　所</t>
    <rPh sb="0" eb="1">
      <t>ジュウ</t>
    </rPh>
    <rPh sb="2" eb="3">
      <t>トコロ</t>
    </rPh>
    <phoneticPr fontId="1"/>
  </si>
  <si>
    <t>氏　名</t>
    <rPh sb="0" eb="1">
      <t>ウジ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</si>
  <si>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</si>
  <si>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次のとおり使用したいので申し込みます。</t>
    <rPh sb="0" eb="1">
      <t>ツギ</t>
    </rPh>
    <rPh sb="5" eb="7">
      <t>シヨウ</t>
    </rPh>
    <rPh sb="12" eb="13">
      <t>モウ</t>
    </rPh>
    <rPh sb="14" eb="15">
      <t>コ</t>
    </rPh>
    <phoneticPr fontId="1"/>
  </si>
  <si>
    <t>使用目的</t>
    <rPh sb="0" eb="2">
      <t>シヨウ</t>
    </rPh>
    <rPh sb="2" eb="4">
      <t>モクテキ</t>
    </rPh>
    <phoneticPr fontId="1"/>
  </si>
  <si>
    <t>（行 事 名）</t>
    <rPh sb="1" eb="2">
      <t>ギョウ</t>
    </rPh>
    <rPh sb="3" eb="4">
      <t>コト</t>
    </rPh>
    <rPh sb="5" eb="6">
      <t>ナ</t>
    </rPh>
    <phoneticPr fontId="1"/>
  </si>
  <si>
    <t>青森市浪岡中央公民館</t>
    <rPh sb="0" eb="3">
      <t>アオモリシ</t>
    </rPh>
    <rPh sb="3" eb="5">
      <t>ナミオカ</t>
    </rPh>
    <rPh sb="5" eb="7">
      <t>チュウオウ</t>
    </rPh>
    <rPh sb="7" eb="9">
      <t>コウミン</t>
    </rPh>
    <rPh sb="9" eb="10">
      <t>ヤカタ</t>
    </rPh>
    <phoneticPr fontId="1"/>
  </si>
  <si>
    <t>１階</t>
    <rPh sb="1" eb="2">
      <t>カイ</t>
    </rPh>
    <phoneticPr fontId="1"/>
  </si>
  <si>
    <t>大ホール</t>
    <rPh sb="0" eb="1">
      <t>オオ</t>
    </rPh>
    <phoneticPr fontId="1"/>
  </si>
  <si>
    <t>２階</t>
    <rPh sb="1" eb="2">
      <t>カイ</t>
    </rPh>
    <phoneticPr fontId="1"/>
  </si>
  <si>
    <t>３階</t>
    <rPh sb="1" eb="2">
      <t>カイ</t>
    </rPh>
    <phoneticPr fontId="1"/>
  </si>
  <si>
    <t>中会議室【会議室 ⑷ ・ 会議室 ⑸ 】</t>
    <rPh sb="0" eb="1">
      <t>チュウ</t>
    </rPh>
    <rPh sb="1" eb="4">
      <t>カイギシツ</t>
    </rPh>
    <rPh sb="5" eb="8">
      <t>カイギシツ</t>
    </rPh>
    <rPh sb="13" eb="16">
      <t>カイギシツ</t>
    </rPh>
    <phoneticPr fontId="1"/>
  </si>
  <si>
    <t>大会議室【会議室 ⑴ ・ 会議室 ⑵ ・ 会議室 ⑶】</t>
    <rPh sb="0" eb="1">
      <t>オオ</t>
    </rPh>
    <rPh sb="1" eb="4">
      <t>カイギシツ</t>
    </rPh>
    <rPh sb="5" eb="8">
      <t>カイギシツ</t>
    </rPh>
    <rPh sb="13" eb="16">
      <t>カイギシツ</t>
    </rPh>
    <rPh sb="21" eb="24">
      <t>カイギシツ</t>
    </rPh>
    <phoneticPr fontId="1"/>
  </si>
  <si>
    <t>小会議室・小ホール</t>
    <rPh sb="0" eb="1">
      <t>ショウ</t>
    </rPh>
    <rPh sb="1" eb="4">
      <t>カイギシツ</t>
    </rPh>
    <rPh sb="5" eb="6">
      <t>ショウ</t>
    </rPh>
    <phoneticPr fontId="1"/>
  </si>
  <si>
    <t>和室【和室 ⑴ ・ 和室 ⑵】・実習作業室・調理調理室</t>
    <rPh sb="0" eb="2">
      <t>ワシツ</t>
    </rPh>
    <rPh sb="3" eb="5">
      <t>ワシツ</t>
    </rPh>
    <rPh sb="10" eb="12">
      <t>ワシツ</t>
    </rPh>
    <rPh sb="16" eb="18">
      <t>ジッシュウ</t>
    </rPh>
    <rPh sb="18" eb="21">
      <t>サギョウシツ</t>
    </rPh>
    <rPh sb="22" eb="24">
      <t>チョウリ</t>
    </rPh>
    <rPh sb="24" eb="27">
      <t>チョウリシツ</t>
    </rPh>
    <phoneticPr fontId="1"/>
  </si>
  <si>
    <t>使　用　施　設</t>
    <rPh sb="0" eb="1">
      <t>シ</t>
    </rPh>
    <rPh sb="2" eb="3">
      <t>ヨウ</t>
    </rPh>
    <rPh sb="4" eb="5">
      <t>シ</t>
    </rPh>
    <rPh sb="6" eb="7">
      <t>セツ</t>
    </rPh>
    <phoneticPr fontId="1"/>
  </si>
  <si>
    <t>使  用  目  的</t>
    <rPh sb="0" eb="1">
      <t>シ</t>
    </rPh>
    <rPh sb="3" eb="4">
      <t>ヨウ</t>
    </rPh>
    <rPh sb="6" eb="7">
      <t>メ</t>
    </rPh>
    <rPh sb="9" eb="10">
      <t>テキ</t>
    </rPh>
    <phoneticPr fontId="1"/>
  </si>
  <si>
    <t>　平成　　　年　　　月　　　日（　　　）　　　　　　時　　〜　　　　時</t>
    <rPh sb="1" eb="3">
      <t>ヘイセイ</t>
    </rPh>
    <rPh sb="6" eb="7">
      <t>ネン</t>
    </rPh>
    <rPh sb="10" eb="11">
      <t>ツキ</t>
    </rPh>
    <rPh sb="14" eb="15">
      <t>ヒ</t>
    </rPh>
    <rPh sb="26" eb="27">
      <t>トキ</t>
    </rPh>
    <rPh sb="34" eb="35">
      <t>トキ</t>
    </rPh>
    <phoneticPr fontId="1"/>
  </si>
  <si>
    <t>参集予定人員</t>
    <rPh sb="0" eb="2">
      <t>サンシュウ</t>
    </rPh>
    <rPh sb="2" eb="4">
      <t>ヨテイ</t>
    </rPh>
    <rPh sb="4" eb="6">
      <t>ジンイン</t>
    </rPh>
    <phoneticPr fontId="1"/>
  </si>
  <si>
    <t>人</t>
    <rPh sb="0" eb="1">
      <t>ヒト</t>
    </rPh>
    <phoneticPr fontId="1"/>
  </si>
  <si>
    <t>入　場　料</t>
    <rPh sb="0" eb="1">
      <t>イ</t>
    </rPh>
    <rPh sb="2" eb="3">
      <t>バ</t>
    </rPh>
    <rPh sb="4" eb="5">
      <t>リョウ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</si>
  <si>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</si>
  <si>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</si>
  <si>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１人当り平均　　　　円</t>
    <rPh sb="1" eb="2">
      <t>ヒト</t>
    </rPh>
    <rPh sb="2" eb="3">
      <t>アタ</t>
    </rPh>
    <rPh sb="4" eb="6">
      <t>ヘイキン</t>
    </rPh>
    <rPh sb="10" eb="11">
      <t>エン</t>
    </rPh>
    <phoneticPr fontId="1"/>
  </si>
  <si>
    <t>使用備品等</t>
    <rPh sb="0" eb="2">
      <t>シヨウ</t>
    </rPh>
    <rPh sb="2" eb="4">
      <t>ビヒン</t>
    </rPh>
    <rPh sb="4" eb="5">
      <t>ナド</t>
    </rPh>
    <phoneticPr fontId="1"/>
  </si>
  <si>
    <t>規定使用料</t>
    <rPh sb="0" eb="2">
      <t>キテイ</t>
    </rPh>
    <rPh sb="2" eb="5">
      <t>シヨウリョウ</t>
    </rPh>
    <phoneticPr fontId="1"/>
  </si>
  <si>
    <t>割増料</t>
    <rPh sb="0" eb="2">
      <t>ワリマシ</t>
    </rPh>
    <rPh sb="2" eb="3">
      <t>リョウ</t>
    </rPh>
    <phoneticPr fontId="1"/>
  </si>
  <si>
    <t>暖房料</t>
    <rPh sb="0" eb="2">
      <t>ダンボウ</t>
    </rPh>
    <rPh sb="2" eb="3">
      <t>リョウ</t>
    </rPh>
    <phoneticPr fontId="1"/>
  </si>
  <si>
    <t>計</t>
    <rPh sb="0" eb="1">
      <t>ケイ</t>
    </rPh>
    <phoneticPr fontId="1"/>
  </si>
  <si>
    <t>円</t>
    <rPh sb="0" eb="1">
      <t>エン</t>
    </rPh>
    <phoneticPr fontId="1"/>
  </si>
  <si>
    <t>使　 用　 料</t>
    <rPh sb="0" eb="1">
      <t>シ</t>
    </rPh>
    <rPh sb="3" eb="4">
      <t>ヨウ</t>
    </rPh>
    <rPh sb="6" eb="7">
      <t>リョウ</t>
    </rPh>
    <phoneticPr fontId="1"/>
  </si>
  <si>
    <t>注　太線内は記入しないでください。</t>
    <rPh sb="0" eb="1">
      <t>チュウ</t>
    </rPh>
    <rPh sb="2" eb="4">
      <t>フトセン</t>
    </rPh>
    <rPh sb="4" eb="5">
      <t>ナイ</t>
    </rPh>
    <rPh sb="6" eb="8">
      <t>キニュウ</t>
    </rPh>
    <phoneticPr fontId="1"/>
  </si>
  <si>
    <t>決裁伺　上記のとおり許可してよろしいか。</t>
    <rPh sb="0" eb="2">
      <t>ケッサイ</t>
    </rPh>
    <rPh sb="2" eb="3">
      <t>ウカガ</t>
    </rPh>
    <rPh sb="4" eb="6">
      <t>ジョウキ</t>
    </rPh>
    <rPh sb="10" eb="12">
      <t>キョカ</t>
    </rPh>
    <phoneticPr fontId="1"/>
  </si>
  <si>
    <t>許可第</t>
    <rPh sb="0" eb="2">
      <t>キョカ</t>
    </rPh>
    <rPh sb="2" eb="3">
      <t>ダイ</t>
    </rPh>
    <phoneticPr fontId="1"/>
  </si>
  <si>
    <t>号</t>
    <rPh sb="0" eb="1">
      <t>ゴウ</t>
    </rPh>
    <phoneticPr fontId="1"/>
  </si>
  <si>
    <t>管理責任者</t>
    <rPh sb="0" eb="2">
      <t>カンリ</t>
    </rPh>
    <rPh sb="2" eb="5">
      <t>セキニンシャ</t>
    </rPh>
    <phoneticPr fontId="1"/>
  </si>
  <si>
    <t>受付者</t>
    <rPh sb="0" eb="2">
      <t>ウケツケ</t>
    </rPh>
    <rPh sb="2" eb="3">
      <t>シャ</t>
    </rPh>
    <phoneticPr fontId="1"/>
  </si>
  <si>
    <t>確認者</t>
    <rPh sb="0" eb="2">
      <t>カクニン</t>
    </rPh>
    <rPh sb="2" eb="3">
      <t>シャ</t>
    </rPh>
    <phoneticPr fontId="1"/>
  </si>
  <si>
    <t>業　務　員</t>
    <rPh sb="0" eb="1">
      <t>ギョウ</t>
    </rPh>
    <rPh sb="2" eb="3">
      <t>ツトム</t>
    </rPh>
    <rPh sb="4" eb="5">
      <t>イン</t>
    </rPh>
    <phoneticPr fontId="1"/>
  </si>
  <si>
    <t>青森市浪岡中央公民館許可書</t>
    <rPh sb="0" eb="3">
      <t>アオモリシ</t>
    </rPh>
    <rPh sb="3" eb="5">
      <t>ナミオカ</t>
    </rPh>
    <rPh sb="5" eb="7">
      <t>チュウオウ</t>
    </rPh>
    <rPh sb="7" eb="10">
      <t>コウミンカン</t>
    </rPh>
    <rPh sb="10" eb="13">
      <t>キョカショ</t>
    </rPh>
    <phoneticPr fontId="1"/>
  </si>
  <si>
    <t>様</t>
    <rPh sb="0" eb="1">
      <t>サマ</t>
    </rPh>
    <phoneticPr fontId="1"/>
  </si>
  <si>
    <t>その他</t>
    <rPh sb="2" eb="3">
      <t>タ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</si>
  <si>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</si>
  <si>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</si>
  <si>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</si>
  <si>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</si>
  <si>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浪岡生涯学習施設管理運営協議会長</t>
    <rPh sb="0" eb="2">
      <t>ナミオカ</t>
    </rPh>
    <rPh sb="2" eb="4">
      <t>ショウガイ</t>
    </rPh>
    <rPh sb="4" eb="6">
      <t>ガクシュウ</t>
    </rPh>
    <rPh sb="6" eb="8">
      <t>シセツ</t>
    </rPh>
    <rPh sb="8" eb="10">
      <t>カンリ</t>
    </rPh>
    <rPh sb="10" eb="12">
      <t>ウンエイ</t>
    </rPh>
    <rPh sb="12" eb="14">
      <t>キョウギ</t>
    </rPh>
    <rPh sb="14" eb="15">
      <t>カイ</t>
    </rPh>
    <rPh sb="15" eb="16">
      <t>オサ</t>
    </rPh>
    <phoneticPr fontId="1"/>
  </si>
  <si>
    <t>日付で申し込みのあった公民館の使用について、裏面の許可条件により、次のとおり許可します。</t>
    <rPh sb="0" eb="2">
      <t>ヒヅケ</t>
    </rPh>
    <rPh sb="3" eb="4">
      <t>モウ</t>
    </rPh>
    <rPh sb="5" eb="6">
      <t>コ</t>
    </rPh>
    <rPh sb="11" eb="14">
      <t>コウミンカン</t>
    </rPh>
    <rPh sb="15" eb="17">
      <t>シヨウ</t>
    </rPh>
    <rPh sb="22" eb="24">
      <t>ウラメン</t>
    </rPh>
    <rPh sb="25" eb="27">
      <t>キョカ</t>
    </rPh>
    <rPh sb="27" eb="29">
      <t>ジョウケン</t>
    </rPh>
    <rPh sb="33" eb="34">
      <t>ツギ</t>
    </rPh>
    <rPh sb="38" eb="40">
      <t>キョカ</t>
    </rPh>
    <phoneticPr fontId="1"/>
  </si>
  <si>
    <t>鳴滝ロイヤルズ</t>
    <rPh sb="0" eb="2">
      <t>ナルタキ</t>
    </rPh>
    <phoneticPr fontId="1"/>
  </si>
  <si>
    <t>１階大ホール</t>
    <rPh sb="1" eb="2">
      <t>カイ</t>
    </rPh>
    <rPh sb="2" eb="3">
      <t>オオ</t>
    </rPh>
    <phoneticPr fontId="1"/>
  </si>
  <si>
    <t>２階和室⑴</t>
    <rPh sb="1" eb="2">
      <t>カイ</t>
    </rPh>
    <rPh sb="2" eb="4">
      <t>ワシツ</t>
    </rPh>
    <phoneticPr fontId="1"/>
  </si>
  <si>
    <t>２階和室⑵</t>
    <rPh sb="1" eb="2">
      <t>カイ</t>
    </rPh>
    <rPh sb="2" eb="4">
      <t>ワシツ</t>
    </rPh>
    <phoneticPr fontId="1"/>
  </si>
  <si>
    <t>２階調理実習室</t>
    <rPh sb="1" eb="2">
      <t>カイ</t>
    </rPh>
    <rPh sb="2" eb="4">
      <t>チョウリ</t>
    </rPh>
    <rPh sb="4" eb="7">
      <t>ジッシュウシツ</t>
    </rPh>
    <phoneticPr fontId="1"/>
  </si>
  <si>
    <t>２階実習作業室</t>
    <rPh sb="1" eb="2">
      <t>カイ</t>
    </rPh>
    <rPh sb="2" eb="4">
      <t>ジッシュウ</t>
    </rPh>
    <rPh sb="4" eb="7">
      <t>サギョウシツ</t>
    </rPh>
    <phoneticPr fontId="1"/>
  </si>
  <si>
    <t>３階小ホール</t>
    <rPh sb="1" eb="2">
      <t>カイ</t>
    </rPh>
    <rPh sb="2" eb="3">
      <t>ショウ</t>
    </rPh>
    <phoneticPr fontId="1"/>
  </si>
  <si>
    <t>３階会議室⑴</t>
    <rPh sb="1" eb="2">
      <t>カイ</t>
    </rPh>
    <rPh sb="2" eb="5">
      <t>カイギシツ</t>
    </rPh>
    <phoneticPr fontId="1"/>
  </si>
  <si>
    <t>３階会議室⑵</t>
    <rPh sb="1" eb="2">
      <t>カイ</t>
    </rPh>
    <rPh sb="2" eb="5">
      <t>カイギシツ</t>
    </rPh>
    <phoneticPr fontId="1"/>
  </si>
  <si>
    <t>３階会議室⑶</t>
    <rPh sb="1" eb="2">
      <t>カイ</t>
    </rPh>
    <rPh sb="2" eb="5">
      <t>カイギシツ</t>
    </rPh>
    <phoneticPr fontId="1"/>
  </si>
  <si>
    <t>３階会議室⑷</t>
    <rPh sb="1" eb="2">
      <t>カイ</t>
    </rPh>
    <rPh sb="2" eb="5">
      <t>カイギシツ</t>
    </rPh>
    <phoneticPr fontId="1"/>
  </si>
  <si>
    <t>３階会議室⑸</t>
    <rPh sb="1" eb="2">
      <t>カイ</t>
    </rPh>
    <rPh sb="2" eb="5">
      <t>カイギシツ</t>
    </rPh>
    <phoneticPr fontId="1"/>
  </si>
  <si>
    <t>使  用  日　時</t>
    <rPh sb="0" eb="1">
      <t>シ</t>
    </rPh>
    <rPh sb="3" eb="4">
      <t>ヨウ</t>
    </rPh>
    <rPh sb="6" eb="7">
      <t>ヒ</t>
    </rPh>
    <rPh sb="8" eb="9">
      <t>トキ</t>
    </rPh>
    <phoneticPr fontId="1"/>
  </si>
  <si>
    <t>〜</t>
    <phoneticPr fontId="1"/>
  </si>
  <si>
    <t>〜</t>
    <phoneticPr fontId="1"/>
  </si>
  <si>
    <t>住所</t>
    <rPh sb="0" eb="2">
      <t>ジュウショ</t>
    </rPh>
    <phoneticPr fontId="1"/>
  </si>
  <si>
    <t>浪岡字淋城1-6</t>
    <rPh sb="0" eb="2">
      <t>ナミオカ</t>
    </rPh>
    <rPh sb="2" eb="3">
      <t>アザ</t>
    </rPh>
    <rPh sb="3" eb="4">
      <t>ソソギ</t>
    </rPh>
    <rPh sb="4" eb="5">
      <t>シロ</t>
    </rPh>
    <phoneticPr fontId="1"/>
  </si>
  <si>
    <t>郷山前字永原24-1</t>
    <rPh sb="0" eb="3">
      <t>ゴウサンマエ</t>
    </rPh>
    <rPh sb="3" eb="4">
      <t>アザ</t>
    </rPh>
    <rPh sb="4" eb="6">
      <t>ナガハラ</t>
    </rPh>
    <phoneticPr fontId="1"/>
  </si>
  <si>
    <t>銀字前田20-3</t>
    <rPh sb="0" eb="1">
      <t>シロガネ</t>
    </rPh>
    <rPh sb="1" eb="2">
      <t>アザ</t>
    </rPh>
    <rPh sb="2" eb="4">
      <t>マエダ</t>
    </rPh>
    <phoneticPr fontId="1"/>
  </si>
  <si>
    <t>浪岡字平野191-8</t>
    <rPh sb="0" eb="2">
      <t>ナミオカ</t>
    </rPh>
    <rPh sb="2" eb="3">
      <t>アザ</t>
    </rPh>
    <rPh sb="3" eb="5">
      <t>ヒラノ</t>
    </rPh>
    <phoneticPr fontId="1"/>
  </si>
  <si>
    <t>浪岡字平野147-3</t>
    <rPh sb="0" eb="2">
      <t>ナミオカ</t>
    </rPh>
    <rPh sb="2" eb="3">
      <t>アザ</t>
    </rPh>
    <rPh sb="3" eb="5">
      <t>ヒラノ</t>
    </rPh>
    <phoneticPr fontId="1"/>
  </si>
  <si>
    <t>浪岡字若松92-5</t>
    <rPh sb="0" eb="2">
      <t>ナミオカ</t>
    </rPh>
    <rPh sb="2" eb="3">
      <t>アザ</t>
    </rPh>
    <rPh sb="3" eb="5">
      <t>ワカマツ</t>
    </rPh>
    <phoneticPr fontId="1"/>
  </si>
  <si>
    <t>銀字杉田61-1</t>
    <rPh sb="0" eb="1">
      <t>シロガネ</t>
    </rPh>
    <rPh sb="1" eb="2">
      <t>アザ</t>
    </rPh>
    <rPh sb="2" eb="4">
      <t>スギタ</t>
    </rPh>
    <phoneticPr fontId="1"/>
  </si>
  <si>
    <t>女鹿沢字東花岡47-7</t>
    <rPh sb="0" eb="3">
      <t>メガサワ</t>
    </rPh>
    <rPh sb="3" eb="4">
      <t>アザ</t>
    </rPh>
    <rPh sb="4" eb="5">
      <t>ヒガシ</t>
    </rPh>
    <rPh sb="5" eb="7">
      <t>ハナオカ</t>
    </rPh>
    <phoneticPr fontId="1"/>
  </si>
  <si>
    <t>浪岡字稲村223-10</t>
    <rPh sb="0" eb="2">
      <t>ナミオカ</t>
    </rPh>
    <rPh sb="2" eb="3">
      <t>アザ</t>
    </rPh>
    <rPh sb="3" eb="5">
      <t>イナムラ</t>
    </rPh>
    <phoneticPr fontId="1"/>
  </si>
  <si>
    <t>本郷字松元20</t>
    <rPh sb="0" eb="2">
      <t>ホンゴウ</t>
    </rPh>
    <rPh sb="2" eb="3">
      <t>アザ</t>
    </rPh>
    <rPh sb="3" eb="5">
      <t>マツモト</t>
    </rPh>
    <phoneticPr fontId="1"/>
  </si>
  <si>
    <t>徳才子字山本18-5</t>
    <rPh sb="0" eb="3">
      <t>トクサイシ</t>
    </rPh>
    <rPh sb="3" eb="4">
      <t>アザ</t>
    </rPh>
    <rPh sb="4" eb="6">
      <t>ヤマモト</t>
    </rPh>
    <phoneticPr fontId="1"/>
  </si>
  <si>
    <t>徳才子字山本170-83</t>
    <rPh sb="0" eb="3">
      <t>トクサイシ</t>
    </rPh>
    <rPh sb="3" eb="4">
      <t>アザ</t>
    </rPh>
    <rPh sb="4" eb="6">
      <t>ヤマモト</t>
    </rPh>
    <phoneticPr fontId="1"/>
  </si>
  <si>
    <t>杉沢字上福田305</t>
    <rPh sb="0" eb="2">
      <t>スギサワ</t>
    </rPh>
    <rPh sb="2" eb="3">
      <t>アザ</t>
    </rPh>
    <rPh sb="3" eb="4">
      <t>カミ</t>
    </rPh>
    <rPh sb="4" eb="6">
      <t>フクダ</t>
    </rPh>
    <phoneticPr fontId="1"/>
  </si>
  <si>
    <t>徳才子字福田27</t>
    <rPh sb="0" eb="3">
      <t>トクサイシ</t>
    </rPh>
    <rPh sb="3" eb="4">
      <t>アザ</t>
    </rPh>
    <rPh sb="4" eb="6">
      <t>フクダ</t>
    </rPh>
    <phoneticPr fontId="1"/>
  </si>
  <si>
    <t>北中野字天王76</t>
    <rPh sb="0" eb="3">
      <t>キタナカノ</t>
    </rPh>
    <rPh sb="3" eb="4">
      <t>アザ</t>
    </rPh>
    <rPh sb="4" eb="6">
      <t>テンノウ</t>
    </rPh>
    <phoneticPr fontId="1"/>
  </si>
  <si>
    <t>杉沢字井の下66-6</t>
    <rPh sb="0" eb="2">
      <t>スギサワ</t>
    </rPh>
    <rPh sb="2" eb="3">
      <t>アザ</t>
    </rPh>
    <rPh sb="3" eb="4">
      <t>イ</t>
    </rPh>
    <rPh sb="5" eb="6">
      <t>シタ</t>
    </rPh>
    <phoneticPr fontId="1"/>
  </si>
  <si>
    <t>女鹿沢字東種本13-14</t>
    <rPh sb="0" eb="3">
      <t>メガサワ</t>
    </rPh>
    <rPh sb="3" eb="4">
      <t>アザ</t>
    </rPh>
    <rPh sb="4" eb="5">
      <t>ヒガシ</t>
    </rPh>
    <rPh sb="5" eb="7">
      <t>タネモト</t>
    </rPh>
    <phoneticPr fontId="1"/>
  </si>
  <si>
    <t>郷山前字村元41</t>
    <rPh sb="0" eb="3">
      <t>ゴウサンマエ</t>
    </rPh>
    <rPh sb="3" eb="4">
      <t>アザ</t>
    </rPh>
    <rPh sb="4" eb="6">
      <t>ムラモト</t>
    </rPh>
    <phoneticPr fontId="1"/>
  </si>
  <si>
    <t>女鹿沢字野尻28-111</t>
    <rPh sb="0" eb="3">
      <t>メガサワ</t>
    </rPh>
    <rPh sb="3" eb="4">
      <t>アザ</t>
    </rPh>
    <rPh sb="4" eb="5">
      <t>ノ</t>
    </rPh>
    <rPh sb="5" eb="6">
      <t>ジリ</t>
    </rPh>
    <phoneticPr fontId="1"/>
  </si>
  <si>
    <t>女鹿沢字東富田29</t>
    <rPh sb="0" eb="3">
      <t>メガサワ</t>
    </rPh>
    <rPh sb="3" eb="4">
      <t>アザ</t>
    </rPh>
    <rPh sb="4" eb="5">
      <t>ヒガシ</t>
    </rPh>
    <rPh sb="5" eb="7">
      <t>トミタ</t>
    </rPh>
    <phoneticPr fontId="1"/>
  </si>
  <si>
    <t>浪岡字若松170-6</t>
    <rPh sb="0" eb="2">
      <t>ナミオカ</t>
    </rPh>
    <rPh sb="2" eb="3">
      <t>アザ</t>
    </rPh>
    <rPh sb="3" eb="5">
      <t>ワカマツ</t>
    </rPh>
    <phoneticPr fontId="1"/>
  </si>
  <si>
    <t>浪岡字若松120-6</t>
    <rPh sb="0" eb="2">
      <t>ナミオカ</t>
    </rPh>
    <rPh sb="2" eb="3">
      <t>アザ</t>
    </rPh>
    <rPh sb="3" eb="5">
      <t>ワカマツ</t>
    </rPh>
    <phoneticPr fontId="1"/>
  </si>
  <si>
    <t>吉野田字樋田365-1</t>
    <rPh sb="0" eb="3">
      <t>ヨシノダ</t>
    </rPh>
    <rPh sb="3" eb="4">
      <t>アザ</t>
    </rPh>
    <rPh sb="4" eb="6">
      <t>トイダ</t>
    </rPh>
    <phoneticPr fontId="1"/>
  </si>
  <si>
    <t>浪岡字林本108</t>
    <rPh sb="0" eb="2">
      <t>ナミオカ</t>
    </rPh>
    <rPh sb="2" eb="3">
      <t>アザ</t>
    </rPh>
    <rPh sb="3" eb="5">
      <t>ハヤシモト</t>
    </rPh>
    <phoneticPr fontId="1"/>
  </si>
  <si>
    <t>銀字杉田176</t>
    <rPh sb="0" eb="1">
      <t>シロガネ</t>
    </rPh>
    <rPh sb="1" eb="2">
      <t>アザ</t>
    </rPh>
    <rPh sb="2" eb="4">
      <t>スギタ</t>
    </rPh>
    <phoneticPr fontId="1"/>
  </si>
  <si>
    <t>浪岡字細田17-2</t>
    <rPh sb="0" eb="2">
      <t>ナミオカ</t>
    </rPh>
    <rPh sb="2" eb="3">
      <t>アザ</t>
    </rPh>
    <rPh sb="3" eb="5">
      <t>ホソダ</t>
    </rPh>
    <phoneticPr fontId="1"/>
  </si>
  <si>
    <t>女鹿沢字野尻2-3</t>
    <rPh sb="0" eb="3">
      <t>メガサワ</t>
    </rPh>
    <rPh sb="3" eb="4">
      <t>アザ</t>
    </rPh>
    <rPh sb="4" eb="5">
      <t>ノ</t>
    </rPh>
    <rPh sb="5" eb="6">
      <t>ジリ</t>
    </rPh>
    <phoneticPr fontId="1"/>
  </si>
  <si>
    <t>杉沢字山元304-2</t>
    <rPh sb="0" eb="2">
      <t>スギサワ</t>
    </rPh>
    <rPh sb="2" eb="3">
      <t>アザ</t>
    </rPh>
    <rPh sb="3" eb="5">
      <t>ヤマモト</t>
    </rPh>
    <phoneticPr fontId="1"/>
  </si>
  <si>
    <t>徳才子字山本1-5</t>
    <rPh sb="0" eb="3">
      <t>トクサイシ</t>
    </rPh>
    <rPh sb="3" eb="4">
      <t>アザ</t>
    </rPh>
    <rPh sb="4" eb="6">
      <t>ヤマモト</t>
    </rPh>
    <phoneticPr fontId="1"/>
  </si>
  <si>
    <t>浪岡字平野40-1</t>
    <rPh sb="0" eb="2">
      <t>ナミオカ</t>
    </rPh>
    <rPh sb="2" eb="3">
      <t>アザ</t>
    </rPh>
    <rPh sb="3" eb="5">
      <t>ヒラノ</t>
    </rPh>
    <phoneticPr fontId="1"/>
  </si>
  <si>
    <t>吉野田字木戸口12-77</t>
    <rPh sb="0" eb="3">
      <t>ヨシノダ</t>
    </rPh>
    <rPh sb="3" eb="4">
      <t>アザ</t>
    </rPh>
    <rPh sb="4" eb="5">
      <t>キ</t>
    </rPh>
    <rPh sb="5" eb="6">
      <t>ト</t>
    </rPh>
    <rPh sb="6" eb="7">
      <t>クチ</t>
    </rPh>
    <phoneticPr fontId="1"/>
  </si>
  <si>
    <t>浪岡字林本103-18</t>
    <rPh sb="0" eb="2">
      <t>ナミオカ</t>
    </rPh>
    <rPh sb="2" eb="3">
      <t>アザ</t>
    </rPh>
    <rPh sb="3" eb="5">
      <t>ハヤシモト</t>
    </rPh>
    <phoneticPr fontId="1"/>
  </si>
  <si>
    <t>浪岡字林本62-2</t>
    <rPh sb="0" eb="2">
      <t>ナミオカ</t>
    </rPh>
    <rPh sb="2" eb="3">
      <t>アザ</t>
    </rPh>
    <rPh sb="3" eb="5">
      <t>ハヤシモト</t>
    </rPh>
    <phoneticPr fontId="1"/>
  </si>
  <si>
    <t>北中野字中坪209-1</t>
    <rPh sb="0" eb="3">
      <t>キタナカノ</t>
    </rPh>
    <rPh sb="3" eb="4">
      <t>アザ</t>
    </rPh>
    <rPh sb="4" eb="6">
      <t>ナカツボ</t>
    </rPh>
    <phoneticPr fontId="1"/>
  </si>
  <si>
    <t>浪岡字川合22-1</t>
    <rPh sb="0" eb="2">
      <t>ナミオカ</t>
    </rPh>
    <rPh sb="2" eb="3">
      <t>アザ</t>
    </rPh>
    <rPh sb="3" eb="5">
      <t>カワアイ</t>
    </rPh>
    <phoneticPr fontId="1"/>
  </si>
  <si>
    <t>女鹿沢字野尻28-68</t>
    <rPh sb="0" eb="3">
      <t>メガサワ</t>
    </rPh>
    <rPh sb="3" eb="4">
      <t>アザ</t>
    </rPh>
    <rPh sb="4" eb="5">
      <t>ノ</t>
    </rPh>
    <rPh sb="5" eb="6">
      <t>ジリ</t>
    </rPh>
    <phoneticPr fontId="1"/>
  </si>
  <si>
    <t>浪岡字淋城90-11</t>
    <rPh sb="0" eb="2">
      <t>ナミオカ</t>
    </rPh>
    <rPh sb="2" eb="3">
      <t>アザ</t>
    </rPh>
    <rPh sb="3" eb="4">
      <t>ソソギ</t>
    </rPh>
    <rPh sb="4" eb="5">
      <t>シロ</t>
    </rPh>
    <phoneticPr fontId="1"/>
  </si>
  <si>
    <t>浪岡字岡田5-22</t>
    <rPh sb="0" eb="2">
      <t>ナミオカ</t>
    </rPh>
    <rPh sb="2" eb="3">
      <t>アザ</t>
    </rPh>
    <rPh sb="3" eb="5">
      <t>オカダ</t>
    </rPh>
    <phoneticPr fontId="1"/>
  </si>
  <si>
    <t>浪岡字稲村239-2</t>
    <rPh sb="0" eb="2">
      <t>ナミオカ</t>
    </rPh>
    <rPh sb="2" eb="3">
      <t>アザ</t>
    </rPh>
    <rPh sb="3" eb="5">
      <t>イナムラ</t>
    </rPh>
    <phoneticPr fontId="1"/>
  </si>
  <si>
    <t>青森市沖舘３丁目2-20　ベイシャトー大雄203</t>
    <rPh sb="0" eb="3">
      <t>アオモリシ</t>
    </rPh>
    <rPh sb="3" eb="5">
      <t>オキダテ</t>
    </rPh>
    <rPh sb="6" eb="8">
      <t>チョウメ</t>
    </rPh>
    <rPh sb="19" eb="20">
      <t>ダイ</t>
    </rPh>
    <rPh sb="20" eb="21">
      <t>オ</t>
    </rPh>
    <phoneticPr fontId="1"/>
  </si>
  <si>
    <t>女鹿沢字平野33-34</t>
    <rPh sb="0" eb="3">
      <t>メガサワ</t>
    </rPh>
    <rPh sb="3" eb="4">
      <t>アザ</t>
    </rPh>
    <rPh sb="4" eb="6">
      <t>ヒラノ</t>
    </rPh>
    <phoneticPr fontId="1"/>
  </si>
  <si>
    <t>浪岡字岡田4-7</t>
    <rPh sb="0" eb="2">
      <t>ナミオカ</t>
    </rPh>
    <rPh sb="2" eb="3">
      <t>アザ</t>
    </rPh>
    <rPh sb="3" eb="5">
      <t>オカダ</t>
    </rPh>
    <phoneticPr fontId="1"/>
  </si>
  <si>
    <t>吉野田字木戸口12-93</t>
    <rPh sb="0" eb="3">
      <t>ヨシノダ</t>
    </rPh>
    <rPh sb="3" eb="4">
      <t>アザ</t>
    </rPh>
    <rPh sb="4" eb="5">
      <t>キ</t>
    </rPh>
    <rPh sb="5" eb="6">
      <t>ト</t>
    </rPh>
    <rPh sb="6" eb="7">
      <t>クチ</t>
    </rPh>
    <phoneticPr fontId="1"/>
  </si>
  <si>
    <t>女鹿沢字東種本13-18</t>
    <rPh sb="0" eb="3">
      <t>メガサワ</t>
    </rPh>
    <rPh sb="3" eb="4">
      <t>アザ</t>
    </rPh>
    <rPh sb="4" eb="5">
      <t>ヒガシ</t>
    </rPh>
    <rPh sb="5" eb="6">
      <t>タネ</t>
    </rPh>
    <rPh sb="6" eb="7">
      <t>モト</t>
    </rPh>
    <phoneticPr fontId="1"/>
  </si>
  <si>
    <t>女鹿沢字平野9-5</t>
    <rPh sb="0" eb="3">
      <t>メガサワ</t>
    </rPh>
    <rPh sb="3" eb="4">
      <t>アザ</t>
    </rPh>
    <rPh sb="4" eb="6">
      <t>ヒラノ</t>
    </rPh>
    <phoneticPr fontId="1"/>
  </si>
  <si>
    <t>浪岡福田２丁目1-4</t>
    <rPh sb="0" eb="2">
      <t>ナミオカ</t>
    </rPh>
    <rPh sb="2" eb="4">
      <t>フクダ</t>
    </rPh>
    <rPh sb="5" eb="7">
      <t>チョウメ</t>
    </rPh>
    <phoneticPr fontId="1"/>
  </si>
  <si>
    <t>浪岡字川合42-45</t>
    <rPh sb="0" eb="2">
      <t>ナミオカ</t>
    </rPh>
    <rPh sb="2" eb="3">
      <t>アザ</t>
    </rPh>
    <rPh sb="3" eb="5">
      <t>カワイ</t>
    </rPh>
    <phoneticPr fontId="1"/>
  </si>
  <si>
    <t>青森市沖館５丁目21-10</t>
    <rPh sb="0" eb="3">
      <t>アオモリシ</t>
    </rPh>
    <rPh sb="3" eb="5">
      <t>オキダテ</t>
    </rPh>
    <rPh sb="6" eb="8">
      <t>チョウメ</t>
    </rPh>
    <phoneticPr fontId="1"/>
  </si>
  <si>
    <t>浪岡福田２丁目8-3</t>
    <rPh sb="0" eb="2">
      <t>ナミオカ</t>
    </rPh>
    <rPh sb="2" eb="4">
      <t>フクダ</t>
    </rPh>
    <rPh sb="4" eb="6">
      <t>ニチョウ</t>
    </rPh>
    <rPh sb="6" eb="7">
      <t>メ</t>
    </rPh>
    <phoneticPr fontId="1"/>
  </si>
  <si>
    <t>女鹿沢字野尻31-4</t>
    <rPh sb="0" eb="3">
      <t>メガサワ</t>
    </rPh>
    <rPh sb="3" eb="4">
      <t>アザ</t>
    </rPh>
    <rPh sb="4" eb="5">
      <t>ノ</t>
    </rPh>
    <rPh sb="5" eb="6">
      <t>ジリ</t>
    </rPh>
    <phoneticPr fontId="1"/>
  </si>
  <si>
    <t>下十川字大沼袋22-5</t>
    <rPh sb="0" eb="3">
      <t>シモトガワ</t>
    </rPh>
    <rPh sb="3" eb="4">
      <t>アザ</t>
    </rPh>
    <rPh sb="4" eb="6">
      <t>オオヌマ</t>
    </rPh>
    <rPh sb="6" eb="7">
      <t>フクロ</t>
    </rPh>
    <phoneticPr fontId="1"/>
  </si>
  <si>
    <t>青森市長島3-11-1　シティハイム101　202号</t>
    <rPh sb="0" eb="3">
      <t>アオモリシ</t>
    </rPh>
    <rPh sb="3" eb="5">
      <t>ナガシマ</t>
    </rPh>
    <rPh sb="25" eb="26">
      <t>ゴウ</t>
    </rPh>
    <phoneticPr fontId="1"/>
  </si>
  <si>
    <t>青森市駒込字桐ノ沢3-46</t>
    <rPh sb="0" eb="3">
      <t>アオモリシ</t>
    </rPh>
    <rPh sb="3" eb="5">
      <t>コマゴメ</t>
    </rPh>
    <rPh sb="5" eb="6">
      <t>アザ</t>
    </rPh>
    <rPh sb="6" eb="7">
      <t>キリ</t>
    </rPh>
    <rPh sb="8" eb="9">
      <t>サワ</t>
    </rPh>
    <phoneticPr fontId="1"/>
  </si>
  <si>
    <t>杉沢字上福田34-1</t>
    <rPh sb="0" eb="2">
      <t>スギサワ</t>
    </rPh>
    <rPh sb="2" eb="3">
      <t>アザ</t>
    </rPh>
    <rPh sb="3" eb="6">
      <t>カミフクダ</t>
    </rPh>
    <phoneticPr fontId="1"/>
  </si>
  <si>
    <t>下十川字大沼袋14</t>
    <rPh sb="0" eb="3">
      <t>シモトガワ</t>
    </rPh>
    <rPh sb="3" eb="4">
      <t>アザ</t>
    </rPh>
    <rPh sb="4" eb="6">
      <t>オオヌマ</t>
    </rPh>
    <rPh sb="6" eb="7">
      <t>フクロ</t>
    </rPh>
    <phoneticPr fontId="1"/>
  </si>
  <si>
    <t>青森市安田近野29-2</t>
    <rPh sb="0" eb="3">
      <t>アオモリシ</t>
    </rPh>
    <rPh sb="3" eb="5">
      <t>ヤスダ</t>
    </rPh>
    <rPh sb="5" eb="6">
      <t>キン</t>
    </rPh>
    <rPh sb="6" eb="7">
      <t>ノ</t>
    </rPh>
    <phoneticPr fontId="1"/>
  </si>
  <si>
    <t>青森市新城平岡263-15</t>
    <rPh sb="0" eb="3">
      <t>アオモリシ</t>
    </rPh>
    <rPh sb="3" eb="5">
      <t>シンジョウ</t>
    </rPh>
    <rPh sb="5" eb="7">
      <t>ヒラオカ</t>
    </rPh>
    <phoneticPr fontId="1"/>
  </si>
  <si>
    <t>浪岡字稲村187-17</t>
    <rPh sb="0" eb="2">
      <t>ナミオカ</t>
    </rPh>
    <rPh sb="2" eb="3">
      <t>アザ</t>
    </rPh>
    <rPh sb="3" eb="5">
      <t>イナムラ</t>
    </rPh>
    <phoneticPr fontId="1"/>
  </si>
  <si>
    <t>五本松字羽黒平43-10</t>
    <rPh sb="0" eb="3">
      <t>ゴホンマツ</t>
    </rPh>
    <rPh sb="3" eb="4">
      <t>アザ</t>
    </rPh>
    <rPh sb="4" eb="6">
      <t>ハグロ</t>
    </rPh>
    <rPh sb="6" eb="7">
      <t>タイラ</t>
    </rPh>
    <phoneticPr fontId="1"/>
  </si>
  <si>
    <t>青森市第２問屋町2-2-6</t>
    <rPh sb="0" eb="3">
      <t>アオモリシ</t>
    </rPh>
    <rPh sb="3" eb="4">
      <t>ダイ</t>
    </rPh>
    <rPh sb="5" eb="7">
      <t>トンヤ</t>
    </rPh>
    <rPh sb="7" eb="8">
      <t>マチ</t>
    </rPh>
    <phoneticPr fontId="1"/>
  </si>
  <si>
    <t>浪岡字浅井51-3</t>
    <rPh sb="0" eb="2">
      <t>ナミオカ</t>
    </rPh>
    <rPh sb="2" eb="3">
      <t>アザ</t>
    </rPh>
    <rPh sb="3" eb="5">
      <t>アサイ</t>
    </rPh>
    <phoneticPr fontId="1"/>
  </si>
  <si>
    <t>杉沢字井ノ上44-1</t>
    <rPh sb="0" eb="2">
      <t>スギサワ</t>
    </rPh>
    <rPh sb="2" eb="3">
      <t>アザ</t>
    </rPh>
    <rPh sb="3" eb="4">
      <t>イ</t>
    </rPh>
    <rPh sb="5" eb="6">
      <t>ウエ</t>
    </rPh>
    <phoneticPr fontId="1"/>
  </si>
  <si>
    <t>浪岡字稲村165-8</t>
    <rPh sb="0" eb="2">
      <t>ナミオカ</t>
    </rPh>
    <rPh sb="2" eb="3">
      <t>アザ</t>
    </rPh>
    <rPh sb="3" eb="5">
      <t>イナムラ</t>
    </rPh>
    <phoneticPr fontId="1"/>
  </si>
  <si>
    <t>浪岡字細田105-1</t>
    <rPh sb="0" eb="2">
      <t>ナミオカ</t>
    </rPh>
    <rPh sb="2" eb="3">
      <t>アザ</t>
    </rPh>
    <rPh sb="3" eb="5">
      <t>ホソダ</t>
    </rPh>
    <phoneticPr fontId="1"/>
  </si>
  <si>
    <t>吉野田字木戸口9-1</t>
    <rPh sb="0" eb="3">
      <t>ヨシノダ</t>
    </rPh>
    <rPh sb="3" eb="4">
      <t>アザ</t>
    </rPh>
    <rPh sb="4" eb="5">
      <t>キ</t>
    </rPh>
    <rPh sb="5" eb="6">
      <t>ト</t>
    </rPh>
    <rPh sb="6" eb="7">
      <t>クチ</t>
    </rPh>
    <phoneticPr fontId="1"/>
  </si>
  <si>
    <t>浪岡福田一丁目2-17</t>
    <rPh sb="0" eb="2">
      <t>ナミオカ</t>
    </rPh>
    <rPh sb="2" eb="4">
      <t>フクダ</t>
    </rPh>
    <rPh sb="4" eb="7">
      <t>イッチョウメ</t>
    </rPh>
    <phoneticPr fontId="1"/>
  </si>
  <si>
    <t>浪岡福田二丁目1-2</t>
    <rPh sb="0" eb="2">
      <t>ナミオカ</t>
    </rPh>
    <rPh sb="2" eb="4">
      <t>フクダ</t>
    </rPh>
    <rPh sb="4" eb="6">
      <t>ニチョウ</t>
    </rPh>
    <rPh sb="6" eb="7">
      <t>メ</t>
    </rPh>
    <phoneticPr fontId="1"/>
  </si>
  <si>
    <t>北中野字和田122-4</t>
    <rPh sb="0" eb="3">
      <t>キタナカノ</t>
    </rPh>
    <rPh sb="3" eb="4">
      <t>アザ</t>
    </rPh>
    <rPh sb="4" eb="6">
      <t>ワダ</t>
    </rPh>
    <phoneticPr fontId="1"/>
  </si>
  <si>
    <t>女鹿沢字東早稲田72</t>
    <rPh sb="0" eb="3">
      <t>メガサワ</t>
    </rPh>
    <rPh sb="3" eb="4">
      <t>アザ</t>
    </rPh>
    <rPh sb="4" eb="5">
      <t>ヒガシ</t>
    </rPh>
    <rPh sb="5" eb="8">
      <t>ワセダ</t>
    </rPh>
    <phoneticPr fontId="1"/>
  </si>
  <si>
    <t>浪岡字平野123-8</t>
    <rPh sb="0" eb="2">
      <t>ナミオカ</t>
    </rPh>
    <rPh sb="2" eb="3">
      <t>アザ</t>
    </rPh>
    <rPh sb="3" eb="5">
      <t>ヒラノ</t>
    </rPh>
    <phoneticPr fontId="1"/>
  </si>
  <si>
    <t>下石川字平野137-13</t>
    <rPh sb="0" eb="3">
      <t>シモイシカワ</t>
    </rPh>
    <rPh sb="3" eb="4">
      <t>アザ</t>
    </rPh>
    <rPh sb="4" eb="6">
      <t>ヒラノ</t>
    </rPh>
    <phoneticPr fontId="1"/>
  </si>
  <si>
    <t>浪岡字細田159-10</t>
    <rPh sb="0" eb="2">
      <t>ナミオカ</t>
    </rPh>
    <rPh sb="2" eb="3">
      <t>アザ</t>
    </rPh>
    <rPh sb="3" eb="5">
      <t>ホソダ</t>
    </rPh>
    <phoneticPr fontId="1"/>
  </si>
  <si>
    <t>青森市高田朝日山609-10</t>
    <rPh sb="0" eb="3">
      <t>アオモリシ</t>
    </rPh>
    <rPh sb="3" eb="5">
      <t>タカダ</t>
    </rPh>
    <rPh sb="5" eb="8">
      <t>アサヒヤマ</t>
    </rPh>
    <phoneticPr fontId="1"/>
  </si>
  <si>
    <t>青森市合浦二丁目8-4</t>
    <rPh sb="0" eb="3">
      <t>アオモリシ</t>
    </rPh>
    <rPh sb="3" eb="4">
      <t>ア</t>
    </rPh>
    <rPh sb="4" eb="5">
      <t>ウラ</t>
    </rPh>
    <rPh sb="5" eb="7">
      <t>ニチョウ</t>
    </rPh>
    <rPh sb="7" eb="8">
      <t>メ</t>
    </rPh>
    <phoneticPr fontId="1"/>
  </si>
  <si>
    <t>浪岡字浅井118-2</t>
    <rPh sb="0" eb="2">
      <t>ナミオカ</t>
    </rPh>
    <rPh sb="2" eb="3">
      <t>アザ</t>
    </rPh>
    <rPh sb="3" eb="5">
      <t>アサイ</t>
    </rPh>
    <phoneticPr fontId="1"/>
  </si>
  <si>
    <t>浪岡字福田一丁目3-2</t>
    <rPh sb="0" eb="2">
      <t>ナミオカ</t>
    </rPh>
    <rPh sb="2" eb="3">
      <t>アザ</t>
    </rPh>
    <rPh sb="3" eb="5">
      <t>フクダ</t>
    </rPh>
    <rPh sb="5" eb="8">
      <t>イッチョウメ</t>
    </rPh>
    <phoneticPr fontId="1"/>
  </si>
  <si>
    <t>浪岡字平野211-3</t>
    <rPh sb="0" eb="2">
      <t>ナミオカ</t>
    </rPh>
    <rPh sb="2" eb="3">
      <t>アザ</t>
    </rPh>
    <rPh sb="3" eb="5">
      <t>ヒラノ</t>
    </rPh>
    <phoneticPr fontId="1"/>
  </si>
  <si>
    <t>女鹿沢字東早稲田3-1</t>
    <rPh sb="0" eb="3">
      <t>メガサワ</t>
    </rPh>
    <rPh sb="3" eb="4">
      <t>アザ</t>
    </rPh>
    <rPh sb="4" eb="5">
      <t>ヒガシ</t>
    </rPh>
    <rPh sb="5" eb="8">
      <t>ワセダ</t>
    </rPh>
    <phoneticPr fontId="1"/>
  </si>
  <si>
    <t>北中野字村元47-2</t>
    <rPh sb="0" eb="3">
      <t>キタナカノ</t>
    </rPh>
    <rPh sb="3" eb="4">
      <t>アザ</t>
    </rPh>
    <rPh sb="4" eb="5">
      <t>ムラ</t>
    </rPh>
    <rPh sb="5" eb="6">
      <t>モト</t>
    </rPh>
    <phoneticPr fontId="1"/>
  </si>
  <si>
    <t>青森市中央1-22-5</t>
    <rPh sb="0" eb="3">
      <t>アオモリシ</t>
    </rPh>
    <rPh sb="3" eb="5">
      <t>チュウオウ</t>
    </rPh>
    <phoneticPr fontId="1"/>
  </si>
  <si>
    <t>銀字杉田164</t>
    <rPh sb="0" eb="1">
      <t>シロガネ</t>
    </rPh>
    <rPh sb="1" eb="2">
      <t>アザ</t>
    </rPh>
    <rPh sb="2" eb="4">
      <t>スギタ</t>
    </rPh>
    <phoneticPr fontId="1"/>
  </si>
  <si>
    <t>吉野田字平野65-1</t>
    <rPh sb="0" eb="3">
      <t>ヨシノダ</t>
    </rPh>
    <rPh sb="3" eb="4">
      <t>アザ</t>
    </rPh>
    <rPh sb="4" eb="6">
      <t>ヒラノ</t>
    </rPh>
    <phoneticPr fontId="1"/>
  </si>
  <si>
    <t>北中野字天王56-2</t>
    <rPh sb="0" eb="3">
      <t>キタナカノ</t>
    </rPh>
    <rPh sb="3" eb="4">
      <t>アザ</t>
    </rPh>
    <rPh sb="4" eb="6">
      <t>テンノウ</t>
    </rPh>
    <phoneticPr fontId="1"/>
  </si>
  <si>
    <t>青森市千富町１丁目16-18</t>
    <rPh sb="0" eb="3">
      <t>アオモリシ</t>
    </rPh>
    <rPh sb="3" eb="4">
      <t>セン</t>
    </rPh>
    <rPh sb="4" eb="5">
      <t>トミ</t>
    </rPh>
    <rPh sb="5" eb="6">
      <t>マチ</t>
    </rPh>
    <rPh sb="7" eb="9">
      <t>チョウメ</t>
    </rPh>
    <phoneticPr fontId="1"/>
  </si>
  <si>
    <t>浪岡字稲村4-3</t>
    <rPh sb="0" eb="2">
      <t>ナミオカ</t>
    </rPh>
    <rPh sb="2" eb="3">
      <t>アザ</t>
    </rPh>
    <rPh sb="3" eb="5">
      <t>イナムラ</t>
    </rPh>
    <phoneticPr fontId="1"/>
  </si>
  <si>
    <t>青森市佃3-22-5</t>
    <rPh sb="0" eb="3">
      <t>アオモリシ</t>
    </rPh>
    <rPh sb="3" eb="4">
      <t>ツクダ</t>
    </rPh>
    <phoneticPr fontId="1"/>
  </si>
  <si>
    <t>女鹿沢字野尻28-68</t>
    <rPh sb="0" eb="3">
      <t>メガサワ</t>
    </rPh>
    <rPh sb="3" eb="4">
      <t>アザ</t>
    </rPh>
    <rPh sb="4" eb="6">
      <t>ノジリ</t>
    </rPh>
    <phoneticPr fontId="1"/>
  </si>
  <si>
    <t>女鹿沢字東花岡53-27</t>
    <rPh sb="0" eb="3">
      <t>メガサワ</t>
    </rPh>
    <rPh sb="3" eb="4">
      <t>アザ</t>
    </rPh>
    <rPh sb="4" eb="5">
      <t>ヒガシ</t>
    </rPh>
    <rPh sb="5" eb="7">
      <t>ハナオカ</t>
    </rPh>
    <phoneticPr fontId="1"/>
  </si>
  <si>
    <t>樽沢字村元367-8</t>
    <rPh sb="0" eb="2">
      <t>タルサワ</t>
    </rPh>
    <rPh sb="2" eb="3">
      <t>アザ</t>
    </rPh>
    <rPh sb="3" eb="5">
      <t>ムラモト</t>
    </rPh>
    <phoneticPr fontId="1"/>
  </si>
  <si>
    <t>青森市大字三内字稲元110-45</t>
    <rPh sb="0" eb="3">
      <t>アオモリシ</t>
    </rPh>
    <rPh sb="3" eb="5">
      <t>オオアザ</t>
    </rPh>
    <rPh sb="5" eb="7">
      <t>サンナイ</t>
    </rPh>
    <rPh sb="7" eb="8">
      <t>アザ</t>
    </rPh>
    <rPh sb="8" eb="10">
      <t>イナモト</t>
    </rPh>
    <phoneticPr fontId="1"/>
  </si>
  <si>
    <t>浪岡字平野247-30</t>
    <rPh sb="0" eb="2">
      <t>ナミオカ</t>
    </rPh>
    <rPh sb="2" eb="3">
      <t>アザ</t>
    </rPh>
    <rPh sb="3" eb="5">
      <t>ヒラノ</t>
    </rPh>
    <phoneticPr fontId="1"/>
  </si>
  <si>
    <t>女鹿沢字平野130-7</t>
    <rPh sb="0" eb="3">
      <t>メガサワ</t>
    </rPh>
    <rPh sb="3" eb="4">
      <t>アザ</t>
    </rPh>
    <rPh sb="4" eb="6">
      <t>ヒラノ</t>
    </rPh>
    <phoneticPr fontId="1"/>
  </si>
  <si>
    <t>女鹿沢字東花岡26-1</t>
    <rPh sb="0" eb="3">
      <t>メガサワ</t>
    </rPh>
    <rPh sb="3" eb="4">
      <t>アザ</t>
    </rPh>
    <rPh sb="4" eb="5">
      <t>ヒガシ</t>
    </rPh>
    <rPh sb="5" eb="7">
      <t>ハナオカ</t>
    </rPh>
    <phoneticPr fontId="1"/>
  </si>
  <si>
    <t>本郷字柳田51-3</t>
    <rPh sb="0" eb="2">
      <t>ホンゴウ</t>
    </rPh>
    <rPh sb="2" eb="3">
      <t>アザ</t>
    </rPh>
    <rPh sb="3" eb="4">
      <t>ヤナギ</t>
    </rPh>
    <rPh sb="4" eb="5">
      <t>タ</t>
    </rPh>
    <phoneticPr fontId="1"/>
  </si>
  <si>
    <t>本郷字篠原54-1</t>
    <rPh sb="0" eb="2">
      <t>ホンゴウ</t>
    </rPh>
    <rPh sb="2" eb="3">
      <t>アザ</t>
    </rPh>
    <rPh sb="3" eb="5">
      <t>シノハラ</t>
    </rPh>
    <phoneticPr fontId="1"/>
  </si>
  <si>
    <t>青森市新城山田656-1</t>
    <rPh sb="0" eb="3">
      <t>アオモリシ</t>
    </rPh>
    <rPh sb="3" eb="5">
      <t>シンジョウ</t>
    </rPh>
    <rPh sb="5" eb="7">
      <t>ヤマダ</t>
    </rPh>
    <phoneticPr fontId="1"/>
  </si>
  <si>
    <t>浪岡字淋城85-6</t>
    <rPh sb="0" eb="2">
      <t>ナミオカ</t>
    </rPh>
    <rPh sb="2" eb="3">
      <t>アザ</t>
    </rPh>
    <rPh sb="3" eb="4">
      <t>ソソギ</t>
    </rPh>
    <rPh sb="4" eb="5">
      <t>シロ</t>
    </rPh>
    <phoneticPr fontId="1"/>
  </si>
  <si>
    <t>吉内字山下16-1</t>
    <rPh sb="0" eb="2">
      <t>キチナイ</t>
    </rPh>
    <rPh sb="2" eb="3">
      <t>アザ</t>
    </rPh>
    <rPh sb="3" eb="5">
      <t>ヤマシタ</t>
    </rPh>
    <phoneticPr fontId="1"/>
  </si>
  <si>
    <t>女鹿沢字西早稲田12-3</t>
    <rPh sb="0" eb="3">
      <t>メガサワ</t>
    </rPh>
    <rPh sb="3" eb="4">
      <t>アザ</t>
    </rPh>
    <rPh sb="4" eb="5">
      <t>ニシ</t>
    </rPh>
    <rPh sb="5" eb="8">
      <t>ワセダ</t>
    </rPh>
    <phoneticPr fontId="1"/>
  </si>
  <si>
    <t>浪岡字林本93-22</t>
    <rPh sb="0" eb="2">
      <t>ナミオカ</t>
    </rPh>
    <rPh sb="2" eb="3">
      <t>アザ</t>
    </rPh>
    <rPh sb="3" eb="5">
      <t>ハヤシモト</t>
    </rPh>
    <phoneticPr fontId="1"/>
  </si>
  <si>
    <t>浪岡字淋城1-10</t>
    <rPh sb="0" eb="2">
      <t>ナミオカ</t>
    </rPh>
    <rPh sb="2" eb="3">
      <t>アザ</t>
    </rPh>
    <rPh sb="3" eb="4">
      <t>ソソギ</t>
    </rPh>
    <rPh sb="4" eb="5">
      <t>シロ</t>
    </rPh>
    <phoneticPr fontId="1"/>
  </si>
  <si>
    <t>青森市大字石江字江渡52-18</t>
    <rPh sb="0" eb="3">
      <t>アオモリシ</t>
    </rPh>
    <rPh sb="3" eb="5">
      <t>オオアザ</t>
    </rPh>
    <rPh sb="5" eb="7">
      <t>イシエ</t>
    </rPh>
    <rPh sb="7" eb="8">
      <t>アザ</t>
    </rPh>
    <rPh sb="8" eb="10">
      <t>エワタリ</t>
    </rPh>
    <phoneticPr fontId="1"/>
  </si>
  <si>
    <t>浪岡字淋城88-28</t>
    <rPh sb="0" eb="2">
      <t>ナミオカ</t>
    </rPh>
    <rPh sb="2" eb="3">
      <t>アザ</t>
    </rPh>
    <rPh sb="3" eb="4">
      <t>ソソギ</t>
    </rPh>
    <rPh sb="4" eb="5">
      <t>シロ</t>
    </rPh>
    <phoneticPr fontId="1"/>
  </si>
  <si>
    <t>女鹿沢字西花岡14-11</t>
    <rPh sb="0" eb="3">
      <t>メガサワ</t>
    </rPh>
    <rPh sb="3" eb="4">
      <t>アザ</t>
    </rPh>
    <rPh sb="4" eb="5">
      <t>ニシ</t>
    </rPh>
    <rPh sb="5" eb="7">
      <t>ハナオカ</t>
    </rPh>
    <phoneticPr fontId="1"/>
  </si>
  <si>
    <t>浪岡字細田138-1</t>
    <rPh sb="0" eb="2">
      <t>ナミオカ</t>
    </rPh>
    <rPh sb="2" eb="3">
      <t>アザ</t>
    </rPh>
    <rPh sb="3" eb="5">
      <t>ホソダ</t>
    </rPh>
    <phoneticPr fontId="1"/>
  </si>
  <si>
    <t>青森市金沢二丁目14-8</t>
    <rPh sb="0" eb="3">
      <t>アオモリシ</t>
    </rPh>
    <rPh sb="3" eb="5">
      <t>カナザワ</t>
    </rPh>
    <rPh sb="5" eb="7">
      <t>ニチョウ</t>
    </rPh>
    <rPh sb="7" eb="8">
      <t>メ</t>
    </rPh>
    <phoneticPr fontId="1"/>
  </si>
  <si>
    <t>女鹿沢字東花岡22-2</t>
    <rPh sb="0" eb="3">
      <t>メガサワ</t>
    </rPh>
    <rPh sb="3" eb="4">
      <t>アザ</t>
    </rPh>
    <rPh sb="4" eb="5">
      <t>ヒガシ</t>
    </rPh>
    <rPh sb="5" eb="7">
      <t>ハナオカ</t>
    </rPh>
    <phoneticPr fontId="1"/>
  </si>
  <si>
    <t>高屋敷字村元1-9</t>
    <rPh sb="0" eb="3">
      <t>タカヤシキ</t>
    </rPh>
    <rPh sb="3" eb="4">
      <t>アザ</t>
    </rPh>
    <rPh sb="4" eb="6">
      <t>ムラモト</t>
    </rPh>
    <phoneticPr fontId="1"/>
  </si>
  <si>
    <t>北中野字天王94</t>
    <rPh sb="0" eb="3">
      <t>キタナカノ</t>
    </rPh>
    <rPh sb="3" eb="4">
      <t>アザ</t>
    </rPh>
    <rPh sb="4" eb="6">
      <t>テンノウ</t>
    </rPh>
    <phoneticPr fontId="1"/>
  </si>
  <si>
    <t>樽沢字上野74-1</t>
    <rPh sb="0" eb="2">
      <t>タルサワ</t>
    </rPh>
    <rPh sb="2" eb="3">
      <t>アザ</t>
    </rPh>
    <rPh sb="3" eb="5">
      <t>ウエノ</t>
    </rPh>
    <phoneticPr fontId="1"/>
  </si>
  <si>
    <t>杉沢字井ノ上2-1</t>
    <rPh sb="0" eb="2">
      <t>スギサワ</t>
    </rPh>
    <rPh sb="2" eb="3">
      <t>アザ</t>
    </rPh>
    <rPh sb="3" eb="4">
      <t>イ</t>
    </rPh>
    <rPh sb="5" eb="6">
      <t>ウエ</t>
    </rPh>
    <phoneticPr fontId="1"/>
  </si>
  <si>
    <t>浪岡字岡田8-3</t>
    <rPh sb="0" eb="2">
      <t>ナミオカ</t>
    </rPh>
    <rPh sb="2" eb="3">
      <t>アザ</t>
    </rPh>
    <rPh sb="3" eb="5">
      <t>オカダ</t>
    </rPh>
    <phoneticPr fontId="1"/>
  </si>
  <si>
    <t>浪岡字稲村59-1</t>
    <rPh sb="0" eb="2">
      <t>ナミオカ</t>
    </rPh>
    <rPh sb="2" eb="3">
      <t>アザ</t>
    </rPh>
    <rPh sb="3" eb="5">
      <t>イナムラ</t>
    </rPh>
    <phoneticPr fontId="1"/>
  </si>
  <si>
    <t>青森市大野山下140-1県公舎2-2</t>
    <rPh sb="0" eb="2">
      <t>アオモリ</t>
    </rPh>
    <rPh sb="2" eb="3">
      <t>シ</t>
    </rPh>
    <rPh sb="3" eb="5">
      <t>オオノ</t>
    </rPh>
    <rPh sb="5" eb="7">
      <t>ヤマシタ</t>
    </rPh>
    <rPh sb="12" eb="13">
      <t>ケン</t>
    </rPh>
    <rPh sb="13" eb="15">
      <t>コウシャ</t>
    </rPh>
    <phoneticPr fontId="1"/>
  </si>
  <si>
    <t>青森市矢作3-8-25</t>
    <rPh sb="0" eb="3">
      <t>アオモリシ</t>
    </rPh>
    <rPh sb="3" eb="4">
      <t>ヤ</t>
    </rPh>
    <rPh sb="4" eb="5">
      <t>サク</t>
    </rPh>
    <phoneticPr fontId="1"/>
  </si>
  <si>
    <t>浪岡字若松153-18</t>
    <rPh sb="0" eb="2">
      <t>ナミオカ</t>
    </rPh>
    <rPh sb="2" eb="3">
      <t>アザ</t>
    </rPh>
    <rPh sb="3" eb="5">
      <t>ワカマツ</t>
    </rPh>
    <phoneticPr fontId="1"/>
  </si>
  <si>
    <t>浪岡字林本62-37</t>
    <rPh sb="0" eb="2">
      <t>ナミオカ</t>
    </rPh>
    <rPh sb="2" eb="3">
      <t>アザ</t>
    </rPh>
    <rPh sb="3" eb="5">
      <t>ハヤシモト</t>
    </rPh>
    <phoneticPr fontId="1"/>
  </si>
  <si>
    <t>女鹿沢字野尻4-24</t>
    <rPh sb="0" eb="3">
      <t>メガサワ</t>
    </rPh>
    <rPh sb="3" eb="4">
      <t>アザ</t>
    </rPh>
    <rPh sb="4" eb="5">
      <t>ノ</t>
    </rPh>
    <rPh sb="5" eb="6">
      <t>ジリ</t>
    </rPh>
    <phoneticPr fontId="1"/>
  </si>
  <si>
    <t>浪岡字林本62-3</t>
    <rPh sb="0" eb="2">
      <t>ナミオカ</t>
    </rPh>
    <rPh sb="2" eb="3">
      <t>アザ</t>
    </rPh>
    <rPh sb="3" eb="5">
      <t>ハヤシモト</t>
    </rPh>
    <phoneticPr fontId="1"/>
  </si>
  <si>
    <t>青森市富田２丁目16-21-109</t>
    <rPh sb="0" eb="3">
      <t>アオモリシ</t>
    </rPh>
    <rPh sb="3" eb="4">
      <t>トミ</t>
    </rPh>
    <rPh sb="4" eb="5">
      <t>タ</t>
    </rPh>
    <rPh sb="6" eb="8">
      <t>チョウメ</t>
    </rPh>
    <phoneticPr fontId="1"/>
  </si>
  <si>
    <t>女鹿沢字西種本6-4</t>
    <rPh sb="0" eb="3">
      <t>メガサワ</t>
    </rPh>
    <rPh sb="3" eb="4">
      <t>アザ</t>
    </rPh>
    <rPh sb="4" eb="5">
      <t>ニシ</t>
    </rPh>
    <rPh sb="5" eb="7">
      <t>タネモト</t>
    </rPh>
    <phoneticPr fontId="1"/>
  </si>
  <si>
    <t>青森市緑３丁目7-3　カーサTANAKAⅡ　102号</t>
    <rPh sb="0" eb="3">
      <t>アオモリシ</t>
    </rPh>
    <rPh sb="3" eb="4">
      <t>ミドリ</t>
    </rPh>
    <rPh sb="5" eb="7">
      <t>チョウメ</t>
    </rPh>
    <rPh sb="25" eb="26">
      <t>ゴウ</t>
    </rPh>
    <phoneticPr fontId="1"/>
  </si>
  <si>
    <t>青森市浦町奥野622　コーポ八甲202</t>
    <rPh sb="0" eb="3">
      <t>アオモリシ</t>
    </rPh>
    <rPh sb="3" eb="5">
      <t>ウラマチ</t>
    </rPh>
    <rPh sb="5" eb="7">
      <t>オクノ</t>
    </rPh>
    <rPh sb="14" eb="16">
      <t>ハッコウ</t>
    </rPh>
    <phoneticPr fontId="1"/>
  </si>
  <si>
    <t>青森市三内字丸山11-106</t>
    <rPh sb="0" eb="3">
      <t>アオモリシ</t>
    </rPh>
    <rPh sb="3" eb="5">
      <t>サンナイ</t>
    </rPh>
    <rPh sb="5" eb="6">
      <t>アザ</t>
    </rPh>
    <rPh sb="6" eb="8">
      <t>マルヤマ</t>
    </rPh>
    <phoneticPr fontId="1"/>
  </si>
  <si>
    <t>青森市西大野1-4-6</t>
    <rPh sb="0" eb="3">
      <t>アオモリシ</t>
    </rPh>
    <rPh sb="3" eb="6">
      <t>ニシオオノ</t>
    </rPh>
    <phoneticPr fontId="1"/>
  </si>
  <si>
    <t>付けで次のとおり使用したいので申し込ます。</t>
    <rPh sb="0" eb="1">
      <t>ツ</t>
    </rPh>
    <rPh sb="3" eb="4">
      <t>ツギ</t>
    </rPh>
    <rPh sb="8" eb="10">
      <t>シヨウ</t>
    </rPh>
    <rPh sb="15" eb="16">
      <t>モウ</t>
    </rPh>
    <rPh sb="17" eb="18">
      <t>コ</t>
    </rPh>
    <phoneticPr fontId="1"/>
  </si>
  <si>
    <t>注　太線内は記入しないでください。</t>
    <rPh sb="0" eb="1">
      <t>チュウ</t>
    </rPh>
    <rPh sb="2" eb="3">
      <t>フト</t>
    </rPh>
    <rPh sb="3" eb="5">
      <t>センナイ</t>
    </rPh>
    <rPh sb="6" eb="8">
      <t>キニュウ</t>
    </rPh>
    <phoneticPr fontId="1"/>
  </si>
  <si>
    <t>管理責任者</t>
    <rPh sb="0" eb="2">
      <t>カンリ</t>
    </rPh>
    <rPh sb="2" eb="4">
      <t>セキニン</t>
    </rPh>
    <rPh sb="4" eb="5">
      <t>シャ</t>
    </rPh>
    <phoneticPr fontId="1"/>
  </si>
  <si>
    <t>主任</t>
    <rPh sb="0" eb="2">
      <t>シュニン</t>
    </rPh>
    <phoneticPr fontId="1"/>
  </si>
  <si>
    <t>□</t>
    <phoneticPr fontId="1"/>
  </si>
  <si>
    <t>割　増　料</t>
    <rPh sb="0" eb="1">
      <t>ワリ</t>
    </rPh>
    <rPh sb="2" eb="3">
      <t>ゾウ</t>
    </rPh>
    <rPh sb="4" eb="5">
      <t>リョウ</t>
    </rPh>
    <phoneticPr fontId="1"/>
  </si>
  <si>
    <t>暖　房　料</t>
    <rPh sb="0" eb="1">
      <t>ダン</t>
    </rPh>
    <rPh sb="2" eb="3">
      <t>フサ</t>
    </rPh>
    <rPh sb="4" eb="5">
      <t>リョウ</t>
    </rPh>
    <phoneticPr fontId="1"/>
  </si>
  <si>
    <t>（　　　）</t>
    <phoneticPr fontId="1"/>
  </si>
  <si>
    <t>１人当り平均　　　　　　　　　円</t>
    <rPh sb="1" eb="2">
      <t>ヒト</t>
    </rPh>
    <rPh sb="2" eb="3">
      <t>アタ</t>
    </rPh>
    <rPh sb="4" eb="6">
      <t>ヘイキン</t>
    </rPh>
    <rPh sb="15" eb="16">
      <t>エン</t>
    </rPh>
    <phoneticPr fontId="1"/>
  </si>
  <si>
    <t>入　　場　　料</t>
    <rPh sb="0" eb="1">
      <t>イ</t>
    </rPh>
    <rPh sb="3" eb="4">
      <t>バ</t>
    </rPh>
    <rPh sb="6" eb="7">
      <t>リョウ</t>
    </rPh>
    <phoneticPr fontId="1"/>
  </si>
  <si>
    <r>
      <rPr>
        <sz val="14"/>
        <color theme="1"/>
        <rFont val="HG明朝B"/>
        <family val="1"/>
        <charset val="128"/>
      </rPr>
      <t>使用施設</t>
    </r>
    <r>
      <rPr>
        <sz val="12"/>
        <color theme="1"/>
        <rFont val="HG明朝B"/>
        <family val="1"/>
        <charset val="128"/>
      </rPr>
      <t xml:space="preserve">  　　　　</t>
    </r>
    <r>
      <rPr>
        <sz val="12"/>
        <color theme="0"/>
        <rFont val="HG明朝B"/>
        <family val="1"/>
        <charset val="128"/>
      </rPr>
      <t>１１１１１１１</t>
    </r>
    <r>
      <rPr>
        <sz val="12"/>
        <color theme="1"/>
        <rFont val="HG明朝B"/>
        <family val="1"/>
        <charset val="128"/>
      </rPr>
      <t>使用場所に　　　☑を入れて　　　　ください。</t>
    </r>
    <rPh sb="0" eb="2">
      <t>シヨウ</t>
    </rPh>
    <rPh sb="2" eb="4">
      <t>シセツ</t>
    </rPh>
    <rPh sb="17" eb="19">
      <t>シヨウ</t>
    </rPh>
    <rPh sb="19" eb="21">
      <t>バショ</t>
    </rPh>
    <rPh sb="27" eb="28">
      <t>イ</t>
    </rPh>
    <phoneticPr fontId="1"/>
  </si>
  <si>
    <t>3階小会議室</t>
    <rPh sb="1" eb="2">
      <t>カイ</t>
    </rPh>
    <rPh sb="2" eb="3">
      <t>ショウ</t>
    </rPh>
    <rPh sb="3" eb="6">
      <t>カイギシツ</t>
    </rPh>
    <phoneticPr fontId="1"/>
  </si>
  <si>
    <t>使　用　日　</t>
    <rPh sb="0" eb="1">
      <t>シ</t>
    </rPh>
    <rPh sb="2" eb="3">
      <t>ヨウ</t>
    </rPh>
    <rPh sb="4" eb="5">
      <t>ヒ</t>
    </rPh>
    <phoneticPr fontId="1"/>
  </si>
  <si>
    <t>№</t>
    <phoneticPr fontId="1"/>
  </si>
  <si>
    <t>千刈フォトボールクラブ</t>
    <rPh sb="0" eb="1">
      <t>セン</t>
    </rPh>
    <rPh sb="1" eb="2">
      <t>カリ</t>
    </rPh>
    <phoneticPr fontId="1"/>
  </si>
  <si>
    <t>倉内　賢司</t>
    <rPh sb="0" eb="2">
      <t>クラウチ</t>
    </rPh>
    <rPh sb="3" eb="5">
      <t>ケンジ</t>
    </rPh>
    <phoneticPr fontId="1"/>
  </si>
  <si>
    <t>青森市千刈３－４－２３</t>
    <rPh sb="0" eb="3">
      <t>アオモリシ</t>
    </rPh>
    <rPh sb="3" eb="5">
      <t>センガリ</t>
    </rPh>
    <phoneticPr fontId="1"/>
  </si>
  <si>
    <t>017-722-0657</t>
    <phoneticPr fontId="1"/>
  </si>
  <si>
    <t>ECZ</t>
    <phoneticPr fontId="1"/>
  </si>
  <si>
    <t>久保田　聡</t>
    <rPh sb="0" eb="3">
      <t>クボタ</t>
    </rPh>
    <rPh sb="4" eb="5">
      <t>サトシ</t>
    </rPh>
    <phoneticPr fontId="1"/>
  </si>
  <si>
    <t>青森市勝田1-8-5</t>
    <rPh sb="0" eb="3">
      <t>アオモリシ</t>
    </rPh>
    <rPh sb="3" eb="4">
      <t>カツ</t>
    </rPh>
    <rPh sb="4" eb="5">
      <t>タ</t>
    </rPh>
    <phoneticPr fontId="1"/>
  </si>
  <si>
    <t>017-752-6881</t>
    <phoneticPr fontId="1"/>
  </si>
  <si>
    <t>NPO法人北東北捜索犬チーム</t>
    <rPh sb="3" eb="5">
      <t>ホウジン</t>
    </rPh>
    <rPh sb="5" eb="6">
      <t>キタ</t>
    </rPh>
    <rPh sb="6" eb="8">
      <t>トウホク</t>
    </rPh>
    <rPh sb="8" eb="10">
      <t>ソウサク</t>
    </rPh>
    <rPh sb="10" eb="11">
      <t>イヌ</t>
    </rPh>
    <phoneticPr fontId="1"/>
  </si>
  <si>
    <t>岩本　良二</t>
    <rPh sb="0" eb="2">
      <t>イワモト</t>
    </rPh>
    <rPh sb="3" eb="4">
      <t>ヨ</t>
    </rPh>
    <rPh sb="4" eb="5">
      <t>２</t>
    </rPh>
    <phoneticPr fontId="1"/>
  </si>
  <si>
    <t>浪岡字樽沢365-4</t>
    <rPh sb="0" eb="2">
      <t>ナミオカ</t>
    </rPh>
    <rPh sb="2" eb="3">
      <t>アザ</t>
    </rPh>
    <rPh sb="3" eb="5">
      <t>タルサワ</t>
    </rPh>
    <phoneticPr fontId="1"/>
  </si>
  <si>
    <t>0172-62-7213</t>
    <phoneticPr fontId="1"/>
  </si>
  <si>
    <t>West　Freedom</t>
    <phoneticPr fontId="1"/>
  </si>
  <si>
    <t>北村　眞吾</t>
    <rPh sb="0" eb="2">
      <t>キタムラ</t>
    </rPh>
    <rPh sb="3" eb="4">
      <t>マ</t>
    </rPh>
    <rPh sb="4" eb="5">
      <t>ゴ</t>
    </rPh>
    <phoneticPr fontId="1"/>
  </si>
  <si>
    <t>青森市里見1-16-18</t>
    <rPh sb="0" eb="2">
      <t>アオモリ</t>
    </rPh>
    <rPh sb="2" eb="3">
      <t>シ</t>
    </rPh>
    <rPh sb="3" eb="5">
      <t>サトミ</t>
    </rPh>
    <phoneticPr fontId="1"/>
  </si>
  <si>
    <t>090-6255-4994</t>
    <phoneticPr fontId="1"/>
  </si>
  <si>
    <t>北日本ブレイズ</t>
    <rPh sb="0" eb="1">
      <t>キタ</t>
    </rPh>
    <rPh sb="1" eb="3">
      <t>ニホン</t>
    </rPh>
    <phoneticPr fontId="1"/>
  </si>
  <si>
    <t>近藤　和也</t>
    <rPh sb="0" eb="2">
      <t>コンドウ</t>
    </rPh>
    <rPh sb="3" eb="4">
      <t>ワ</t>
    </rPh>
    <rPh sb="4" eb="5">
      <t>ヤ</t>
    </rPh>
    <phoneticPr fontId="1"/>
  </si>
  <si>
    <t>青森市問屋町１丁目18-42</t>
    <rPh sb="0" eb="3">
      <t>アオモリシ</t>
    </rPh>
    <rPh sb="3" eb="5">
      <t>トンヤ</t>
    </rPh>
    <rPh sb="5" eb="6">
      <t>マチ</t>
    </rPh>
    <rPh sb="7" eb="9">
      <t>チョウメ</t>
    </rPh>
    <phoneticPr fontId="1"/>
  </si>
  <si>
    <t>090-4555-8273</t>
    <phoneticPr fontId="1"/>
  </si>
  <si>
    <t>大杉ゲートボール同好会</t>
    <rPh sb="0" eb="2">
      <t>オオスギ</t>
    </rPh>
    <rPh sb="8" eb="11">
      <t>ドウコウカイ</t>
    </rPh>
    <phoneticPr fontId="1"/>
  </si>
  <si>
    <t>樽沢字村元340-7</t>
    <rPh sb="0" eb="2">
      <t>タルサワ</t>
    </rPh>
    <rPh sb="2" eb="3">
      <t>アザ</t>
    </rPh>
    <rPh sb="3" eb="5">
      <t>ムラモト</t>
    </rPh>
    <phoneticPr fontId="1"/>
  </si>
  <si>
    <t>浪岡字細田10</t>
    <rPh sb="0" eb="2">
      <t>ナミオカ</t>
    </rPh>
    <rPh sb="2" eb="3">
      <t>アザ</t>
    </rPh>
    <rPh sb="3" eb="5">
      <t>ホソダ</t>
    </rPh>
    <phoneticPr fontId="1"/>
  </si>
  <si>
    <t>62-4824</t>
    <phoneticPr fontId="1"/>
  </si>
  <si>
    <t>高木　ツナ</t>
    <rPh sb="0" eb="2">
      <t>タカギ</t>
    </rPh>
    <phoneticPr fontId="1"/>
  </si>
  <si>
    <t>女鹿沢字東種本4-8</t>
    <rPh sb="0" eb="2">
      <t>メガ</t>
    </rPh>
    <rPh sb="2" eb="3">
      <t>ザワ</t>
    </rPh>
    <rPh sb="3" eb="4">
      <t>アザ</t>
    </rPh>
    <rPh sb="4" eb="5">
      <t>ヒガシ</t>
    </rPh>
    <rPh sb="5" eb="6">
      <t>タネ</t>
    </rPh>
    <rPh sb="6" eb="7">
      <t>ホン</t>
    </rPh>
    <phoneticPr fontId="1"/>
  </si>
  <si>
    <t>小舘　園枝</t>
    <rPh sb="0" eb="2">
      <t>コダテ</t>
    </rPh>
    <rPh sb="3" eb="4">
      <t>ソノ</t>
    </rPh>
    <rPh sb="4" eb="5">
      <t>エダ</t>
    </rPh>
    <phoneticPr fontId="1"/>
  </si>
  <si>
    <t>工藤　裕文</t>
    <rPh sb="0" eb="2">
      <t>クドウ</t>
    </rPh>
    <rPh sb="3" eb="4">
      <t>ユウ</t>
    </rPh>
    <rPh sb="4" eb="5">
      <t>ブン</t>
    </rPh>
    <phoneticPr fontId="1"/>
  </si>
  <si>
    <t>62-5544</t>
    <phoneticPr fontId="1"/>
  </si>
  <si>
    <t>奈良岡　順一</t>
    <rPh sb="0" eb="3">
      <t>ナラオカ</t>
    </rPh>
    <rPh sb="4" eb="6">
      <t>ジュンイチ</t>
    </rPh>
    <phoneticPr fontId="1"/>
  </si>
  <si>
    <t>62-5781</t>
    <phoneticPr fontId="1"/>
  </si>
  <si>
    <t>62-2552</t>
    <phoneticPr fontId="1"/>
  </si>
  <si>
    <t>山田　純爾</t>
    <rPh sb="0" eb="2">
      <t>ヤマダ</t>
    </rPh>
    <rPh sb="3" eb="4">
      <t>ジュン</t>
    </rPh>
    <rPh sb="4" eb="5">
      <t>ナンジ</t>
    </rPh>
    <phoneticPr fontId="1"/>
  </si>
  <si>
    <t>浪岡字五本松羽黒平15-2</t>
    <rPh sb="0" eb="2">
      <t>ナミオカ</t>
    </rPh>
    <rPh sb="2" eb="3">
      <t>アザ</t>
    </rPh>
    <rPh sb="3" eb="6">
      <t>ゴホンマツ</t>
    </rPh>
    <rPh sb="6" eb="8">
      <t>ハグロ</t>
    </rPh>
    <rPh sb="8" eb="9">
      <t>ヘイ</t>
    </rPh>
    <phoneticPr fontId="1"/>
  </si>
  <si>
    <t>62-3625</t>
    <phoneticPr fontId="1"/>
  </si>
  <si>
    <t>080-3198-3330</t>
    <phoneticPr fontId="1"/>
  </si>
  <si>
    <t>浪岡福田１丁目7-4</t>
    <rPh sb="0" eb="2">
      <t>ナミオカ</t>
    </rPh>
    <rPh sb="2" eb="4">
      <t>フクダ</t>
    </rPh>
    <rPh sb="5" eb="7">
      <t>チョウメ</t>
    </rPh>
    <phoneticPr fontId="1"/>
  </si>
  <si>
    <t>南津軽郡藤崎町水木字浅田95</t>
    <rPh sb="0" eb="4">
      <t>ミナミツガルグン</t>
    </rPh>
    <rPh sb="4" eb="7">
      <t>フジサキマチ</t>
    </rPh>
    <rPh sb="7" eb="9">
      <t>ミズキ</t>
    </rPh>
    <rPh sb="9" eb="10">
      <t>アザ</t>
    </rPh>
    <rPh sb="10" eb="12">
      <t>アサダ</t>
    </rPh>
    <phoneticPr fontId="1"/>
  </si>
  <si>
    <t>017-742-2972</t>
    <phoneticPr fontId="1"/>
  </si>
  <si>
    <t>017-734-5320</t>
    <phoneticPr fontId="1"/>
  </si>
  <si>
    <t>浪岡字女鹿沢字平野130-11</t>
    <rPh sb="0" eb="2">
      <t>ナミオカ</t>
    </rPh>
    <rPh sb="2" eb="3">
      <t>アザ</t>
    </rPh>
    <rPh sb="3" eb="6">
      <t>メガザワ</t>
    </rPh>
    <rPh sb="6" eb="7">
      <t>アザ</t>
    </rPh>
    <rPh sb="7" eb="9">
      <t>ヒラノ</t>
    </rPh>
    <phoneticPr fontId="1"/>
  </si>
  <si>
    <t>浪岡字平野30-14</t>
    <rPh sb="0" eb="2">
      <t>ナミオカ</t>
    </rPh>
    <rPh sb="2" eb="3">
      <t>アザ</t>
    </rPh>
    <rPh sb="3" eb="5">
      <t>ヒラノ</t>
    </rPh>
    <phoneticPr fontId="1"/>
  </si>
  <si>
    <t>62-7336</t>
    <phoneticPr fontId="1"/>
  </si>
  <si>
    <t>浪岡字樽沢字村元319-6</t>
    <rPh sb="0" eb="2">
      <t>ナミオカ</t>
    </rPh>
    <rPh sb="2" eb="3">
      <t>アザ</t>
    </rPh>
    <rPh sb="3" eb="5">
      <t>タルサワ</t>
    </rPh>
    <rPh sb="5" eb="6">
      <t>アザ</t>
    </rPh>
    <rPh sb="6" eb="8">
      <t>ムラモト</t>
    </rPh>
    <phoneticPr fontId="1"/>
  </si>
  <si>
    <t>浪岡字樽沢字村元169-3</t>
    <rPh sb="0" eb="2">
      <t>ナミオカ</t>
    </rPh>
    <rPh sb="2" eb="3">
      <t>アザ</t>
    </rPh>
    <rPh sb="3" eb="5">
      <t>タルサワ</t>
    </rPh>
    <rPh sb="5" eb="6">
      <t>アザ</t>
    </rPh>
    <rPh sb="6" eb="8">
      <t>ムラモト</t>
    </rPh>
    <phoneticPr fontId="1"/>
  </si>
  <si>
    <t>浪岡大字女鹿沢字野尻28-111</t>
    <rPh sb="0" eb="2">
      <t>ナミオカ</t>
    </rPh>
    <rPh sb="2" eb="4">
      <t>オオアザ</t>
    </rPh>
    <rPh sb="4" eb="6">
      <t>メガ</t>
    </rPh>
    <rPh sb="6" eb="7">
      <t>ザワ</t>
    </rPh>
    <rPh sb="7" eb="8">
      <t>アザ</t>
    </rPh>
    <rPh sb="8" eb="10">
      <t>ノジリ</t>
    </rPh>
    <phoneticPr fontId="1"/>
  </si>
  <si>
    <t>浪岡大字女鹿沢字平野155</t>
    <rPh sb="0" eb="2">
      <t>ナミオカ</t>
    </rPh>
    <rPh sb="2" eb="4">
      <t>オオアザ</t>
    </rPh>
    <rPh sb="4" eb="6">
      <t>メガ</t>
    </rPh>
    <rPh sb="6" eb="7">
      <t>ザワ</t>
    </rPh>
    <rPh sb="7" eb="8">
      <t>アザ</t>
    </rPh>
    <rPh sb="8" eb="10">
      <t>ヒラノ</t>
    </rPh>
    <phoneticPr fontId="1"/>
  </si>
  <si>
    <t>西谷　悟</t>
    <rPh sb="0" eb="2">
      <t>ニシタニ</t>
    </rPh>
    <rPh sb="3" eb="4">
      <t>サトル</t>
    </rPh>
    <phoneticPr fontId="1"/>
  </si>
  <si>
    <t>鎌田　美智子</t>
    <rPh sb="0" eb="2">
      <t>カマタ</t>
    </rPh>
    <rPh sb="3" eb="6">
      <t>ミチコ</t>
    </rPh>
    <phoneticPr fontId="1"/>
  </si>
  <si>
    <t>090-7326-0757</t>
    <phoneticPr fontId="1"/>
  </si>
  <si>
    <t>62-5386</t>
    <phoneticPr fontId="1"/>
  </si>
  <si>
    <t>55-0762</t>
    <phoneticPr fontId="1"/>
  </si>
  <si>
    <t>柴田　貴哉</t>
    <rPh sb="0" eb="2">
      <t>シバタ</t>
    </rPh>
    <rPh sb="3" eb="4">
      <t>タカ</t>
    </rPh>
    <rPh sb="4" eb="5">
      <t>ヤ</t>
    </rPh>
    <phoneticPr fontId="1"/>
  </si>
  <si>
    <t>017-763-5282</t>
    <phoneticPr fontId="1"/>
  </si>
  <si>
    <t>□</t>
  </si>
  <si>
    <t>屋内グラウンド</t>
    <rPh sb="0" eb="2">
      <t>オクナイ</t>
    </rPh>
    <phoneticPr fontId="1"/>
  </si>
  <si>
    <r>
      <t>使</t>
    </r>
    <r>
      <rPr>
        <sz val="11"/>
        <color theme="1"/>
        <rFont val="HG明朝B"/>
        <family val="1"/>
        <charset val="128"/>
      </rPr>
      <t>用</t>
    </r>
    <r>
      <rPr>
        <sz val="11"/>
        <color theme="1"/>
        <rFont val="HG明朝B"/>
        <family val="1"/>
        <charset val="128"/>
      </rPr>
      <t>備</t>
    </r>
    <r>
      <rPr>
        <sz val="11"/>
        <color theme="1"/>
        <rFont val="HG明朝B"/>
        <family val="1"/>
        <charset val="128"/>
      </rPr>
      <t>品</t>
    </r>
    <r>
      <rPr>
        <sz val="11"/>
        <color theme="1"/>
        <rFont val="HG明朝B"/>
        <family val="1"/>
        <charset val="128"/>
      </rPr>
      <t>等</t>
    </r>
    <rPh sb="0" eb="1">
      <t>シ</t>
    </rPh>
    <rPh sb="1" eb="2">
      <t>ヨウ</t>
    </rPh>
    <rPh sb="2" eb="3">
      <t>ビ</t>
    </rPh>
    <rPh sb="3" eb="4">
      <t>ヒン</t>
    </rPh>
    <rPh sb="4" eb="5">
      <t>ナド</t>
    </rPh>
    <phoneticPr fontId="1"/>
  </si>
  <si>
    <t>氏名（団体名）</t>
    <rPh sb="0" eb="2">
      <t>シメイ</t>
    </rPh>
    <rPh sb="3" eb="5">
      <t>ダンタイ</t>
    </rPh>
    <rPh sb="5" eb="6">
      <t>ナ</t>
    </rPh>
    <phoneticPr fontId="1"/>
  </si>
  <si>
    <t>代表者名</t>
    <rPh sb="0" eb="3">
      <t>ダイヒョウシャ</t>
    </rPh>
    <rPh sb="3" eb="4">
      <t>ナ</t>
    </rPh>
    <phoneticPr fontId="1"/>
  </si>
  <si>
    <t>団体登録番号</t>
    <rPh sb="0" eb="2">
      <t>ダンタイ</t>
    </rPh>
    <rPh sb="2" eb="4">
      <t>トウロク</t>
    </rPh>
    <rPh sb="4" eb="6">
      <t>バンゴウ</t>
    </rPh>
    <phoneticPr fontId="1"/>
  </si>
  <si>
    <t>様</t>
    <rPh sb="0" eb="1">
      <t>サマ</t>
    </rPh>
    <phoneticPr fontId="1"/>
  </si>
  <si>
    <t>浪岡生涯学習施設管理運営協議会長　様</t>
    <rPh sb="0" eb="2">
      <t>ナミオカ</t>
    </rPh>
    <rPh sb="2" eb="4">
      <t>ショウガイ</t>
    </rPh>
    <rPh sb="4" eb="6">
      <t>ガクシュウ</t>
    </rPh>
    <rPh sb="6" eb="8">
      <t>シセツ</t>
    </rPh>
    <rPh sb="8" eb="10">
      <t>カンリ</t>
    </rPh>
    <rPh sb="10" eb="12">
      <t>ウンエイ</t>
    </rPh>
    <rPh sb="12" eb="14">
      <t>キョウギ</t>
    </rPh>
    <rPh sb="14" eb="15">
      <t>カイ</t>
    </rPh>
    <rPh sb="15" eb="16">
      <t>オサ</t>
    </rPh>
    <rPh sb="17" eb="18">
      <t>サマ</t>
    </rPh>
    <phoneticPr fontId="1"/>
  </si>
  <si>
    <t>和室⑴</t>
    <rPh sb="0" eb="2">
      <t>ワシツ</t>
    </rPh>
    <phoneticPr fontId="1"/>
  </si>
  <si>
    <t>和室⑵</t>
    <rPh sb="0" eb="2">
      <t>ワシツ</t>
    </rPh>
    <phoneticPr fontId="1"/>
  </si>
  <si>
    <t>実習作業室</t>
    <rPh sb="0" eb="2">
      <t>ジッシュウ</t>
    </rPh>
    <rPh sb="2" eb="5">
      <t>サギョウシツ</t>
    </rPh>
    <phoneticPr fontId="1"/>
  </si>
  <si>
    <t>会議室⑴</t>
    <rPh sb="0" eb="3">
      <t>カイギシツ</t>
    </rPh>
    <phoneticPr fontId="1"/>
  </si>
  <si>
    <t>会議室⑵</t>
    <rPh sb="0" eb="3">
      <t>カイギシツ</t>
    </rPh>
    <phoneticPr fontId="1"/>
  </si>
  <si>
    <t>会議室⑶</t>
    <rPh sb="0" eb="3">
      <t>カイギシツ</t>
    </rPh>
    <phoneticPr fontId="1"/>
  </si>
  <si>
    <t>会議室⑷</t>
    <rPh sb="0" eb="3">
      <t>カイギシツ</t>
    </rPh>
    <phoneticPr fontId="1"/>
  </si>
  <si>
    <t>会議室⑸</t>
    <rPh sb="0" eb="3">
      <t>カイギシツ</t>
    </rPh>
    <phoneticPr fontId="1"/>
  </si>
  <si>
    <t>有</t>
    <rPh sb="0" eb="1">
      <t>ユウ</t>
    </rPh>
    <phoneticPr fontId="1"/>
  </si>
  <si>
    <t>案内板表示</t>
    <rPh sb="0" eb="2">
      <t>アンナイ</t>
    </rPh>
    <rPh sb="2" eb="3">
      <t>バン</t>
    </rPh>
    <rPh sb="3" eb="5">
      <t>ヒョウジ</t>
    </rPh>
    <phoneticPr fontId="1"/>
  </si>
  <si>
    <t>①</t>
    <phoneticPr fontId="1"/>
  </si>
  <si>
    <t>➁</t>
    <phoneticPr fontId="1"/>
  </si>
  <si>
    <t>③</t>
    <phoneticPr fontId="1"/>
  </si>
  <si>
    <t>④</t>
    <phoneticPr fontId="1"/>
  </si>
  <si>
    <t>氏名又は団体名</t>
    <rPh sb="0" eb="2">
      <t>シメイ</t>
    </rPh>
    <rPh sb="2" eb="3">
      <t>マタ</t>
    </rPh>
    <rPh sb="4" eb="5">
      <t>ダン</t>
    </rPh>
    <rPh sb="5" eb="6">
      <t>カラダ</t>
    </rPh>
    <rPh sb="6" eb="7">
      <t>ナ</t>
    </rPh>
    <phoneticPr fontId="1"/>
  </si>
  <si>
    <t>住所</t>
    <rPh sb="0" eb="1">
      <t>ジュウ</t>
    </rPh>
    <rPh sb="1" eb="2">
      <t>ショ</t>
    </rPh>
    <phoneticPr fontId="1"/>
  </si>
  <si>
    <t>使　用　日</t>
    <rPh sb="0" eb="1">
      <t>シ</t>
    </rPh>
    <rPh sb="2" eb="3">
      <t>ヨウ</t>
    </rPh>
    <rPh sb="4" eb="5">
      <t>ヒ</t>
    </rPh>
    <phoneticPr fontId="1"/>
  </si>
  <si>
    <r>
      <rPr>
        <sz val="14"/>
        <color theme="1"/>
        <rFont val="HG明朝B"/>
        <family val="1"/>
        <charset val="128"/>
      </rPr>
      <t>使用施設</t>
    </r>
    <r>
      <rPr>
        <sz val="12"/>
        <color theme="1"/>
        <rFont val="HG明朝B"/>
        <family val="1"/>
        <charset val="128"/>
      </rPr>
      <t xml:space="preserve"> </t>
    </r>
    <rPh sb="0" eb="2">
      <t>シヨウ</t>
    </rPh>
    <rPh sb="2" eb="4">
      <t>シセツ</t>
    </rPh>
    <phoneticPr fontId="1"/>
  </si>
  <si>
    <t>使用場所に  ☑を入れて  ください。</t>
    <rPh sb="0" eb="2">
      <t>シヨウ</t>
    </rPh>
    <rPh sb="2" eb="4">
      <t>バショ</t>
    </rPh>
    <rPh sb="9" eb="10">
      <t>イ</t>
    </rPh>
    <phoneticPr fontId="1"/>
  </si>
  <si>
    <t>入  場  料</t>
    <rPh sb="0" eb="1">
      <t>イ</t>
    </rPh>
    <rPh sb="3" eb="4">
      <t>バ</t>
    </rPh>
    <rPh sb="6" eb="7">
      <t>リョウ</t>
    </rPh>
    <phoneticPr fontId="1"/>
  </si>
  <si>
    <t>団体登録番号（登録団体のみ）</t>
    <rPh sb="0" eb="1">
      <t>ダン</t>
    </rPh>
    <rPh sb="1" eb="2">
      <t>カラダ</t>
    </rPh>
    <rPh sb="2" eb="3">
      <t>ノボル</t>
    </rPh>
    <rPh sb="3" eb="4">
      <t>ロク</t>
    </rPh>
    <rPh sb="4" eb="6">
      <t>バンゴウ</t>
    </rPh>
    <rPh sb="7" eb="9">
      <t>トウロク</t>
    </rPh>
    <rPh sb="9" eb="11">
      <t>ダンタイ</t>
    </rPh>
    <phoneticPr fontId="1"/>
  </si>
  <si>
    <t>青森市浪岡中央公民館使用許可申請書</t>
    <rPh sb="0" eb="3">
      <t>アオモリシ</t>
    </rPh>
    <rPh sb="3" eb="5">
      <t>ナミオカ</t>
    </rPh>
    <rPh sb="5" eb="7">
      <t>チュウオウ</t>
    </rPh>
    <rPh sb="7" eb="10">
      <t>コウミンカン</t>
    </rPh>
    <rPh sb="10" eb="12">
      <t>シヨウ</t>
    </rPh>
    <rPh sb="12" eb="14">
      <t>キョカ</t>
    </rPh>
    <rPh sb="14" eb="17">
      <t>シンセイショ</t>
    </rPh>
    <phoneticPr fontId="1"/>
  </si>
  <si>
    <t>表示する時間</t>
    <rPh sb="0" eb="2">
      <t>ヒョウジ</t>
    </rPh>
    <rPh sb="4" eb="6">
      <t>ジカン</t>
    </rPh>
    <phoneticPr fontId="1"/>
  </si>
  <si>
    <t>使　用　料</t>
    <rPh sb="0" eb="1">
      <t>シ</t>
    </rPh>
    <rPh sb="2" eb="3">
      <t>ヨウ</t>
    </rPh>
    <rPh sb="4" eb="5">
      <t>リョウ</t>
    </rPh>
    <phoneticPr fontId="1"/>
  </si>
  <si>
    <t>申請日</t>
    <rPh sb="0" eb="2">
      <t>シンセイ</t>
    </rPh>
    <rPh sb="2" eb="3">
      <t>ビ</t>
    </rPh>
    <phoneticPr fontId="1"/>
  </si>
  <si>
    <r>
      <t>表示したい名称等</t>
    </r>
    <r>
      <rPr>
        <sz val="10"/>
        <color theme="1"/>
        <rFont val="HG明朝B"/>
        <family val="1"/>
        <charset val="128"/>
      </rPr>
      <t>（①と同じであれば不用）</t>
    </r>
    <rPh sb="0" eb="2">
      <t>ヒョウジ</t>
    </rPh>
    <rPh sb="5" eb="7">
      <t>メイショウ</t>
    </rPh>
    <rPh sb="7" eb="8">
      <t>ナド</t>
    </rPh>
    <rPh sb="11" eb="12">
      <t>オナ</t>
    </rPh>
    <rPh sb="17" eb="19">
      <t>フヨウ</t>
    </rPh>
    <phoneticPr fontId="1"/>
  </si>
  <si>
    <r>
      <t>使</t>
    </r>
    <r>
      <rPr>
        <sz val="6"/>
        <color theme="1"/>
        <rFont val="HG明朝B"/>
        <family val="1"/>
        <charset val="128"/>
      </rPr>
      <t xml:space="preserve"> </t>
    </r>
    <r>
      <rPr>
        <sz val="11"/>
        <color theme="1"/>
        <rFont val="HG明朝B"/>
        <family val="1"/>
        <charset val="128"/>
      </rPr>
      <t>用</t>
    </r>
    <r>
      <rPr>
        <sz val="6"/>
        <color theme="1"/>
        <rFont val="HG明朝B"/>
        <family val="1"/>
        <charset val="128"/>
      </rPr>
      <t xml:space="preserve"> </t>
    </r>
    <r>
      <rPr>
        <sz val="11"/>
        <color theme="1"/>
        <rFont val="HG明朝B"/>
        <family val="1"/>
        <charset val="128"/>
      </rPr>
      <t>目</t>
    </r>
    <r>
      <rPr>
        <sz val="6"/>
        <color theme="1"/>
        <rFont val="HG明朝B"/>
        <family val="1"/>
        <charset val="128"/>
      </rPr>
      <t xml:space="preserve"> </t>
    </r>
    <r>
      <rPr>
        <sz val="11"/>
        <color theme="1"/>
        <rFont val="HG明朝B"/>
        <family val="1"/>
        <charset val="128"/>
      </rPr>
      <t>的</t>
    </r>
    <rPh sb="0" eb="1">
      <t>シ</t>
    </rPh>
    <rPh sb="2" eb="3">
      <t>ヨウ</t>
    </rPh>
    <rPh sb="4" eb="5">
      <t>メ</t>
    </rPh>
    <rPh sb="6" eb="7">
      <t>テキ</t>
    </rPh>
    <phoneticPr fontId="1"/>
  </si>
  <si>
    <t>注)　太線内は記入しないでください。</t>
    <rPh sb="0" eb="1">
      <t>チュウ</t>
    </rPh>
    <rPh sb="3" eb="4">
      <t>フト</t>
    </rPh>
    <rPh sb="4" eb="6">
      <t>センナイ</t>
    </rPh>
    <rPh sb="7" eb="9">
      <t>キニュウ</t>
    </rPh>
    <phoneticPr fontId="1"/>
  </si>
  <si>
    <t>:</t>
    <phoneticPr fontId="1"/>
  </si>
  <si>
    <t>　　　　時　　　分　〜 　時　　　分</t>
    <rPh sb="4" eb="5">
      <t>トキ</t>
    </rPh>
    <rPh sb="8" eb="9">
      <t>フン</t>
    </rPh>
    <rPh sb="13" eb="14">
      <t>トキ</t>
    </rPh>
    <rPh sb="17" eb="18">
      <t>フン</t>
    </rPh>
    <phoneticPr fontId="1"/>
  </si>
  <si>
    <t>使用料</t>
    <rPh sb="0" eb="3">
      <t>シヨウリョウ</t>
    </rPh>
    <phoneticPr fontId="1"/>
  </si>
  <si>
    <t>冬季(11月～4月)割増料</t>
    <rPh sb="0" eb="2">
      <t>トウキ</t>
    </rPh>
    <rPh sb="5" eb="6">
      <t>ガツ</t>
    </rPh>
    <rPh sb="8" eb="9">
      <t>ガツ</t>
    </rPh>
    <rPh sb="10" eb="11">
      <t>ワ</t>
    </rPh>
    <rPh sb="11" eb="12">
      <t>マ</t>
    </rPh>
    <rPh sb="12" eb="13">
      <t>リョウ</t>
    </rPh>
    <phoneticPr fontId="1"/>
  </si>
  <si>
    <t>3F</t>
    <phoneticPr fontId="1"/>
  </si>
  <si>
    <t>□</t>
    <phoneticPr fontId="1"/>
  </si>
  <si>
    <t>1F</t>
    <phoneticPr fontId="1"/>
  </si>
  <si>
    <t>2F</t>
    <phoneticPr fontId="1"/>
  </si>
  <si>
    <t>～</t>
    <phoneticPr fontId="1"/>
  </si>
  <si>
    <t>円</t>
    <phoneticPr fontId="1"/>
  </si>
  <si>
    <t>（　　　）</t>
    <phoneticPr fontId="1"/>
  </si>
  <si>
    <t>受付</t>
    <rPh sb="0" eb="2">
      <t>ウケツケ</t>
    </rPh>
    <phoneticPr fontId="1"/>
  </si>
  <si>
    <t>確認</t>
    <rPh sb="0" eb="2">
      <t>カクニン</t>
    </rPh>
    <phoneticPr fontId="1"/>
  </si>
  <si>
    <t>□</t>
    <phoneticPr fontId="1"/>
  </si>
  <si>
    <t>〜</t>
  </si>
  <si>
    <t>屋内グラウンド</t>
    <rPh sb="0" eb="1">
      <t>ヤ</t>
    </rPh>
    <rPh sb="1" eb="2">
      <t>ナイ</t>
    </rPh>
    <phoneticPr fontId="1"/>
  </si>
  <si>
    <t>　　　　　　　　　　　　　　　　          人</t>
    <rPh sb="26" eb="27">
      <t>ニン</t>
    </rPh>
    <phoneticPr fontId="1"/>
  </si>
  <si>
    <t>電話/FAX番号</t>
    <rPh sb="0" eb="2">
      <t>デンワ</t>
    </rPh>
    <rPh sb="6" eb="8">
      <t>バンゴウ</t>
    </rPh>
    <phoneticPr fontId="1"/>
  </si>
  <si>
    <t>/</t>
    <phoneticPr fontId="1"/>
  </si>
  <si>
    <t>（電話番号0172-62-9041/FAX番号0172-62-9044）</t>
    <rPh sb="1" eb="3">
      <t>デンワ</t>
    </rPh>
    <rPh sb="3" eb="5">
      <t>バンゴウ</t>
    </rPh>
    <rPh sb="21" eb="23">
      <t>バンゴウ</t>
    </rPh>
    <phoneticPr fontId="1"/>
  </si>
  <si>
    <t>令和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</si>
</sst>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¥&quot;#,##0;&quot;¥&quot;\-#,##0"/>
    <numFmt numFmtId="176" formatCode="0_);[Red]\(0\)"/>
    <numFmt numFmtId="177" formatCode="[$-411]ggge&quot;年&quot;m&quot;月&quot;d&quot;日&quot;;@"/>
    <numFmt numFmtId="178" formatCode="##&quot;人&quot;"/>
    <numFmt numFmtId="179" formatCode="##"/>
    <numFmt numFmtId="180" formatCode="###"/>
  </numFmts>
  <fonts count="4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b/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b/>
      <sz val="14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HG明朝B"/>
      <family val="1"/>
      <charset val="128"/>
    </font>
    <font>
      <sz val="10"/>
      <color theme="1"/>
      <name val="HG明朝B"/>
      <family val="1"/>
      <charset val="128"/>
    </font>
    <font>
      <sz val="20"/>
      <color theme="1"/>
      <name val="HG明朝B"/>
      <family val="1"/>
      <charset val="128"/>
    </font>
    <font>
      <b/>
      <sz val="11"/>
      <color theme="1"/>
      <name val="HG明朝B"/>
      <family val="1"/>
      <charset val="128"/>
    </font>
    <font>
      <sz val="20"/>
      <color theme="0"/>
      <name val="HG明朝B"/>
      <family val="1"/>
      <charset val="128"/>
    </font>
    <font>
      <sz val="11"/>
      <color theme="0"/>
      <name val="HG明朝B"/>
      <family val="1"/>
      <charset val="128"/>
    </font>
    <font>
      <b/>
      <sz val="11"/>
      <color theme="0"/>
      <name val="HG明朝B"/>
      <family val="1"/>
      <charset val="128"/>
    </font>
    <font>
      <sz val="10"/>
      <color theme="0"/>
      <name val="HG明朝B"/>
      <family val="1"/>
      <charset val="128"/>
    </font>
    <font>
      <sz val="14"/>
      <color theme="1"/>
      <name val="HG明朝B"/>
      <family val="1"/>
      <charset val="128"/>
    </font>
    <font>
      <sz val="12"/>
      <color theme="1"/>
      <name val="HG明朝B"/>
      <family val="1"/>
      <charset val="128"/>
    </font>
    <font>
      <sz val="20"/>
      <color theme="1"/>
      <name val="AR P行書体B04"/>
      <family val="4"/>
      <charset val="128"/>
    </font>
    <font>
      <sz val="12"/>
      <color theme="0"/>
      <name val="HG明朝B"/>
      <family val="1"/>
      <charset val="128"/>
    </font>
    <font>
      <sz val="16"/>
      <color theme="1"/>
      <name val="HG明朝B"/>
      <family val="1"/>
      <charset val="128"/>
    </font>
    <font>
      <sz val="14"/>
      <color rgb="FFFF0000"/>
      <name val="HG明朝B"/>
      <family val="1"/>
      <charset val="128"/>
    </font>
    <font>
      <sz val="18"/>
      <color theme="1"/>
      <name val="HG明朝B"/>
      <family val="1"/>
      <charset val="128"/>
    </font>
    <font>
      <sz val="11"/>
      <color theme="1"/>
      <name val="HGS明朝B"/>
      <family val="1"/>
      <charset val="128"/>
    </font>
    <font>
      <sz val="11"/>
      <color theme="0" tint="-0.34998626667073579"/>
      <name val="HG明朝B"/>
      <family val="1"/>
      <charset val="128"/>
    </font>
    <font>
      <b/>
      <sz val="12"/>
      <color theme="1"/>
      <name val="HG明朝B"/>
      <family val="1"/>
      <charset val="128"/>
    </font>
    <font>
      <b/>
      <sz val="11"/>
      <color theme="1"/>
      <name val="HGｺﾞｼｯｸE"/>
      <family val="3"/>
      <charset val="128"/>
    </font>
    <font>
      <sz val="6"/>
      <color theme="1"/>
      <name val="HG明朝B"/>
      <family val="1"/>
      <charset val="128"/>
    </font>
    <font>
      <sz val="24"/>
      <color theme="0" tint="-0.34998626667073579"/>
      <name val="HGP教科書体"/>
      <family val="1"/>
      <charset val="128"/>
    </font>
    <font>
      <sz val="24"/>
      <color theme="0" tint="-0.34998626667073579"/>
      <name val="HGS教科書体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medium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tted">
        <color indexed="64"/>
      </top>
      <bottom style="thin">
        <color auto="1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/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indexed="64"/>
      </bottom>
      <diagonal/>
    </border>
    <border>
      <left/>
      <right/>
      <top style="dotted">
        <color auto="1"/>
      </top>
      <bottom style="dotted">
        <color indexed="64"/>
      </bottom>
      <diagonal/>
    </border>
    <border>
      <left/>
      <right style="thin">
        <color auto="1"/>
      </right>
      <top style="dotted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5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7" fillId="2" borderId="1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0" fillId="0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9" fillId="2" borderId="1" xfId="0" applyFont="1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176" fontId="0" fillId="0" borderId="2" xfId="0" applyNumberFormat="1" applyBorder="1">
      <alignment vertical="center"/>
    </xf>
    <xf numFmtId="0" fontId="8" fillId="0" borderId="2" xfId="0" applyFont="1" applyBorder="1">
      <alignment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6" fillId="0" borderId="2" xfId="0" applyFont="1" applyBorder="1">
      <alignment vertical="center"/>
    </xf>
    <xf numFmtId="38" fontId="13" fillId="0" borderId="1" xfId="1" applyFont="1" applyBorder="1" applyAlignment="1">
      <alignment horizontal="center" vertical="center"/>
    </xf>
    <xf numFmtId="38" fontId="5" fillId="0" borderId="1" xfId="1" applyFont="1" applyBorder="1">
      <alignment vertical="center"/>
    </xf>
    <xf numFmtId="38" fontId="5" fillId="3" borderId="1" xfId="1" applyFont="1" applyFill="1" applyBorder="1">
      <alignment vertical="center"/>
    </xf>
    <xf numFmtId="38" fontId="14" fillId="2" borderId="1" xfId="1" applyFont="1" applyFill="1" applyBorder="1">
      <alignment vertical="center"/>
    </xf>
    <xf numFmtId="38" fontId="15" fillId="2" borderId="1" xfId="1" applyFont="1" applyFill="1" applyBorder="1">
      <alignment vertical="center"/>
    </xf>
    <xf numFmtId="38" fontId="16" fillId="0" borderId="1" xfId="1" applyFont="1" applyBorder="1">
      <alignment vertical="center"/>
    </xf>
    <xf numFmtId="38" fontId="15" fillId="0" borderId="1" xfId="1" applyFont="1" applyBorder="1">
      <alignment vertical="center"/>
    </xf>
    <xf numFmtId="38" fontId="5" fillId="0" borderId="1" xfId="1" applyFont="1" applyFill="1" applyBorder="1">
      <alignment vertical="center"/>
    </xf>
    <xf numFmtId="38" fontId="5" fillId="0" borderId="0" xfId="1" applyFont="1">
      <alignment vertical="center"/>
    </xf>
    <xf numFmtId="38" fontId="5" fillId="0" borderId="2" xfId="1" applyFont="1" applyBorder="1">
      <alignment vertical="center"/>
    </xf>
    <xf numFmtId="38" fontId="15" fillId="0" borderId="2" xfId="1" applyFont="1" applyBorder="1">
      <alignment vertical="center"/>
    </xf>
    <xf numFmtId="38" fontId="15" fillId="0" borderId="2" xfId="1" applyFont="1" applyFill="1" applyBorder="1">
      <alignment vertical="center"/>
    </xf>
    <xf numFmtId="38" fontId="13" fillId="0" borderId="1" xfId="1" applyFont="1" applyBorder="1">
      <alignment vertical="center"/>
    </xf>
    <xf numFmtId="38" fontId="17" fillId="2" borderId="1" xfId="1" applyFont="1" applyFill="1" applyBorder="1">
      <alignment vertical="center"/>
    </xf>
    <xf numFmtId="38" fontId="5" fillId="2" borderId="1" xfId="1" applyFont="1" applyFill="1" applyBorder="1">
      <alignment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19" fillId="0" borderId="5" xfId="0" applyFont="1" applyBorder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4" xfId="0" applyFont="1" applyBorder="1">
      <alignment vertical="center"/>
    </xf>
    <xf numFmtId="0" fontId="19" fillId="0" borderId="6" xfId="0" applyFont="1" applyBorder="1">
      <alignment vertical="center"/>
    </xf>
    <xf numFmtId="0" fontId="19" fillId="0" borderId="2" xfId="0" applyFont="1" applyBorder="1">
      <alignment vertical="center"/>
    </xf>
    <xf numFmtId="0" fontId="19" fillId="0" borderId="7" xfId="0" applyFont="1" applyBorder="1">
      <alignment vertical="center"/>
    </xf>
    <xf numFmtId="0" fontId="19" fillId="0" borderId="8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10" xfId="0" applyFont="1" applyBorder="1">
      <alignment vertical="center"/>
    </xf>
    <xf numFmtId="0" fontId="19" fillId="0" borderId="11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9" xfId="0" applyFont="1" applyBorder="1">
      <alignment vertical="center"/>
    </xf>
    <xf numFmtId="0" fontId="20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19" xfId="0" applyFont="1" applyBorder="1">
      <alignment vertical="center"/>
    </xf>
    <xf numFmtId="0" fontId="19" fillId="0" borderId="21" xfId="0" applyFont="1" applyBorder="1">
      <alignment vertical="center"/>
    </xf>
    <xf numFmtId="0" fontId="19" fillId="0" borderId="23" xfId="0" applyFont="1" applyBorder="1">
      <alignment vertical="center"/>
    </xf>
    <xf numFmtId="0" fontId="19" fillId="0" borderId="25" xfId="0" applyFont="1" applyBorder="1">
      <alignment vertical="center"/>
    </xf>
    <xf numFmtId="0" fontId="19" fillId="0" borderId="24" xfId="0" applyFont="1" applyBorder="1">
      <alignment vertical="center"/>
    </xf>
    <xf numFmtId="0" fontId="19" fillId="0" borderId="26" xfId="0" applyFont="1" applyBorder="1">
      <alignment vertical="center"/>
    </xf>
    <xf numFmtId="0" fontId="19" fillId="0" borderId="27" xfId="0" applyFont="1" applyBorder="1">
      <alignment vertical="center"/>
    </xf>
    <xf numFmtId="0" fontId="19" fillId="0" borderId="13" xfId="0" applyFont="1" applyBorder="1">
      <alignment vertical="center"/>
    </xf>
    <xf numFmtId="0" fontId="19" fillId="0" borderId="14" xfId="0" applyFont="1" applyBorder="1">
      <alignment vertical="center"/>
    </xf>
    <xf numFmtId="0" fontId="19" fillId="0" borderId="28" xfId="0" applyFont="1" applyBorder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4" xfId="0" applyFont="1" applyBorder="1">
      <alignment vertical="center"/>
    </xf>
    <xf numFmtId="0" fontId="22" fillId="0" borderId="5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Border="1" applyAlignment="1">
      <alignment horizontal="center" vertical="center" justifyLastLine="1"/>
    </xf>
    <xf numFmtId="0" fontId="19" fillId="0" borderId="0" xfId="0" applyFont="1" applyBorder="1" applyAlignment="1">
      <alignment horizontal="right" vertical="center"/>
    </xf>
    <xf numFmtId="0" fontId="22" fillId="0" borderId="0" xfId="0" applyFont="1" applyBorder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justifyLastLine="1"/>
    </xf>
    <xf numFmtId="0" fontId="19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distributed" vertical="center" justifyLastLine="1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24" fillId="0" borderId="29" xfId="0" applyFont="1" applyBorder="1">
      <alignment vertical="center"/>
    </xf>
    <xf numFmtId="0" fontId="24" fillId="0" borderId="29" xfId="0" applyFont="1" applyBorder="1" applyAlignment="1">
      <alignment horizontal="center" vertical="center"/>
    </xf>
    <xf numFmtId="0" fontId="25" fillId="0" borderId="29" xfId="0" applyFont="1" applyBorder="1">
      <alignment vertical="center"/>
    </xf>
    <xf numFmtId="0" fontId="24" fillId="0" borderId="29" xfId="0" applyFont="1" applyBorder="1" applyAlignment="1">
      <alignment vertical="center"/>
    </xf>
    <xf numFmtId="0" fontId="26" fillId="0" borderId="29" xfId="0" applyFont="1" applyBorder="1">
      <alignment vertical="center"/>
    </xf>
    <xf numFmtId="0" fontId="24" fillId="0" borderId="29" xfId="0" applyFont="1" applyBorder="1" applyAlignment="1">
      <alignment horizontal="right" vertical="center"/>
    </xf>
    <xf numFmtId="0" fontId="24" fillId="0" borderId="29" xfId="0" applyFont="1" applyBorder="1" applyAlignment="1">
      <alignment horizontal="left" vertical="center"/>
    </xf>
    <xf numFmtId="0" fontId="19" fillId="0" borderId="6" xfId="0" applyFont="1" applyBorder="1" applyAlignment="1">
      <alignment vertical="top"/>
    </xf>
    <xf numFmtId="0" fontId="19" fillId="0" borderId="2" xfId="0" applyFont="1" applyBorder="1" applyAlignment="1">
      <alignment vertical="top"/>
    </xf>
    <xf numFmtId="0" fontId="19" fillId="0" borderId="7" xfId="0" applyFont="1" applyBorder="1" applyAlignment="1">
      <alignment vertical="top"/>
    </xf>
    <xf numFmtId="0" fontId="19" fillId="0" borderId="8" xfId="0" applyFont="1" applyBorder="1" applyAlignment="1">
      <alignment vertical="top"/>
    </xf>
    <xf numFmtId="0" fontId="19" fillId="0" borderId="0" xfId="0" applyFont="1" applyBorder="1" applyAlignment="1">
      <alignment vertical="top"/>
    </xf>
    <xf numFmtId="0" fontId="19" fillId="0" borderId="9" xfId="0" applyFont="1" applyBorder="1" applyAlignment="1">
      <alignment vertical="top"/>
    </xf>
    <xf numFmtId="0" fontId="19" fillId="0" borderId="10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0" fontId="19" fillId="0" borderId="11" xfId="0" applyFont="1" applyBorder="1" applyAlignment="1">
      <alignment vertical="top"/>
    </xf>
    <xf numFmtId="0" fontId="19" fillId="0" borderId="6" xfId="0" applyFont="1" applyBorder="1" applyAlignment="1">
      <alignment vertical="center" justifyLastLine="1"/>
    </xf>
    <xf numFmtId="0" fontId="19" fillId="0" borderId="2" xfId="0" applyFont="1" applyBorder="1" applyAlignment="1">
      <alignment vertical="center" justifyLastLine="1"/>
    </xf>
    <xf numFmtId="0" fontId="19" fillId="0" borderId="7" xfId="0" applyFont="1" applyBorder="1" applyAlignment="1">
      <alignment vertical="center" justifyLastLine="1"/>
    </xf>
    <xf numFmtId="0" fontId="19" fillId="0" borderId="8" xfId="0" applyFont="1" applyBorder="1" applyAlignment="1">
      <alignment vertical="center" justifyLastLine="1"/>
    </xf>
    <xf numFmtId="0" fontId="19" fillId="0" borderId="0" xfId="0" applyFont="1" applyBorder="1" applyAlignment="1">
      <alignment vertical="center" justifyLastLine="1"/>
    </xf>
    <xf numFmtId="0" fontId="19" fillId="0" borderId="9" xfId="0" applyFont="1" applyBorder="1" applyAlignment="1">
      <alignment vertical="center" justifyLastLine="1"/>
    </xf>
    <xf numFmtId="0" fontId="19" fillId="0" borderId="10" xfId="0" applyFont="1" applyBorder="1" applyAlignment="1">
      <alignment vertical="center" justifyLastLine="1"/>
    </xf>
    <xf numFmtId="0" fontId="19" fillId="0" borderId="4" xfId="0" applyFont="1" applyBorder="1" applyAlignment="1">
      <alignment vertical="center" justifyLastLine="1"/>
    </xf>
    <xf numFmtId="0" fontId="19" fillId="0" borderId="11" xfId="0" applyFont="1" applyBorder="1" applyAlignment="1">
      <alignment vertical="center" justifyLastLine="1"/>
    </xf>
    <xf numFmtId="0" fontId="20" fillId="0" borderId="14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8" fillId="0" borderId="0" xfId="0" applyFont="1" applyBorder="1" applyAlignment="1">
      <alignment vertical="center" shrinkToFit="1"/>
    </xf>
    <xf numFmtId="0" fontId="28" fillId="0" borderId="9" xfId="0" applyFont="1" applyBorder="1" applyAlignment="1">
      <alignment vertical="center" shrinkToFit="1"/>
    </xf>
    <xf numFmtId="0" fontId="19" fillId="0" borderId="0" xfId="0" applyFont="1" applyFill="1" applyBorder="1" applyAlignment="1">
      <alignment vertical="center"/>
    </xf>
    <xf numFmtId="0" fontId="28" fillId="0" borderId="0" xfId="0" applyFont="1" applyBorder="1" applyAlignment="1">
      <alignment horizontal="left" vertical="center" shrinkToFit="1"/>
    </xf>
    <xf numFmtId="0" fontId="19" fillId="0" borderId="0" xfId="0" applyFont="1" applyBorder="1" applyAlignment="1">
      <alignment vertical="center" shrinkToFit="1"/>
    </xf>
    <xf numFmtId="0" fontId="20" fillId="0" borderId="8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20" fillId="0" borderId="2" xfId="0" applyFont="1" applyBorder="1" applyAlignment="1">
      <alignment vertical="center"/>
    </xf>
    <xf numFmtId="0" fontId="0" fillId="0" borderId="15" xfId="0" applyBorder="1">
      <alignment vertical="center"/>
    </xf>
    <xf numFmtId="0" fontId="19" fillId="0" borderId="17" xfId="0" applyFont="1" applyBorder="1">
      <alignment vertical="center"/>
    </xf>
    <xf numFmtId="0" fontId="0" fillId="0" borderId="32" xfId="0" applyBorder="1">
      <alignment vertical="center"/>
    </xf>
    <xf numFmtId="0" fontId="0" fillId="0" borderId="28" xfId="0" applyBorder="1">
      <alignment vertical="center"/>
    </xf>
    <xf numFmtId="0" fontId="0" fillId="0" borderId="23" xfId="0" applyBorder="1">
      <alignment vertical="center"/>
    </xf>
    <xf numFmtId="0" fontId="19" fillId="0" borderId="4" xfId="0" applyFont="1" applyBorder="1" applyAlignment="1">
      <alignment vertical="center" shrinkToFit="1"/>
    </xf>
    <xf numFmtId="0" fontId="20" fillId="0" borderId="11" xfId="0" applyFont="1" applyBorder="1" applyAlignment="1">
      <alignment vertical="center" wrapText="1"/>
    </xf>
    <xf numFmtId="0" fontId="19" fillId="0" borderId="2" xfId="0" applyFont="1" applyBorder="1" applyAlignment="1">
      <alignment vertical="center" shrinkToFit="1"/>
    </xf>
    <xf numFmtId="0" fontId="19" fillId="0" borderId="2" xfId="0" applyFont="1" applyBorder="1" applyAlignment="1">
      <alignment horizontal="distributed" vertical="center" justifyLastLine="1" shrinkToFit="1"/>
    </xf>
    <xf numFmtId="0" fontId="28" fillId="0" borderId="2" xfId="0" applyFont="1" applyBorder="1" applyAlignment="1">
      <alignment vertical="center"/>
    </xf>
    <xf numFmtId="5" fontId="19" fillId="0" borderId="46" xfId="0" applyNumberFormat="1" applyFont="1" applyBorder="1" applyAlignment="1">
      <alignment vertical="center"/>
    </xf>
    <xf numFmtId="5" fontId="19" fillId="0" borderId="38" xfId="0" applyNumberFormat="1" applyFont="1" applyBorder="1" applyAlignment="1">
      <alignment vertical="center"/>
    </xf>
    <xf numFmtId="5" fontId="19" fillId="0" borderId="47" xfId="0" applyNumberFormat="1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left" vertical="center" shrinkToFit="1"/>
    </xf>
    <xf numFmtId="0" fontId="19" fillId="0" borderId="13" xfId="0" applyFont="1" applyBorder="1" applyAlignment="1">
      <alignment horizontal="distributed" vertical="center" justifyLastLine="1" shrinkToFit="1"/>
    </xf>
    <xf numFmtId="0" fontId="28" fillId="0" borderId="14" xfId="0" applyFont="1" applyBorder="1" applyAlignment="1">
      <alignment vertical="center"/>
    </xf>
    <xf numFmtId="0" fontId="19" fillId="0" borderId="0" xfId="0" applyFont="1">
      <alignment vertical="center"/>
    </xf>
    <xf numFmtId="0" fontId="19" fillId="0" borderId="17" xfId="0" applyFont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37" fillId="0" borderId="4" xfId="0" applyFont="1" applyBorder="1" applyAlignment="1">
      <alignment horizontal="distributed" vertical="center" shrinkToFit="1"/>
    </xf>
    <xf numFmtId="0" fontId="37" fillId="0" borderId="4" xfId="0" applyFont="1" applyBorder="1" applyAlignment="1">
      <alignment horizontal="distributed" vertical="center" justifyLastLine="1" shrinkToFit="1"/>
    </xf>
    <xf numFmtId="177" fontId="36" fillId="0" borderId="4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justifyLastLine="1" shrinkToFit="1"/>
    </xf>
    <xf numFmtId="0" fontId="36" fillId="0" borderId="4" xfId="0" applyFont="1" applyBorder="1" applyAlignment="1">
      <alignment vertical="center"/>
    </xf>
    <xf numFmtId="0" fontId="36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21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179" fontId="19" fillId="0" borderId="0" xfId="0" applyNumberFormat="1" applyFont="1" applyBorder="1" applyAlignment="1">
      <alignment vertical="center"/>
    </xf>
    <xf numFmtId="179" fontId="32" fillId="0" borderId="0" xfId="0" applyNumberFormat="1" applyFont="1" applyBorder="1" applyAlignment="1">
      <alignment vertical="center"/>
    </xf>
    <xf numFmtId="180" fontId="19" fillId="0" borderId="0" xfId="0" applyNumberFormat="1" applyFont="1" applyBorder="1" applyAlignment="1">
      <alignment vertical="center"/>
    </xf>
    <xf numFmtId="0" fontId="34" fillId="0" borderId="0" xfId="0" applyFont="1" applyBorder="1" applyAlignment="1">
      <alignment horizontal="center" vertical="center" shrinkToFit="1"/>
    </xf>
    <xf numFmtId="0" fontId="33" fillId="0" borderId="0" xfId="0" applyFont="1" applyBorder="1" applyAlignment="1">
      <alignment horizontal="center" vertical="center" shrinkToFit="1"/>
    </xf>
    <xf numFmtId="178" fontId="19" fillId="0" borderId="0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4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justifyLastLine="1" shrinkToFit="1"/>
    </xf>
    <xf numFmtId="0" fontId="28" fillId="0" borderId="0" xfId="0" applyFont="1" applyBorder="1" applyAlignment="1">
      <alignment justifyLastLine="1" shrinkToFit="1"/>
    </xf>
    <xf numFmtId="0" fontId="28" fillId="0" borderId="9" xfId="0" applyFont="1" applyBorder="1" applyAlignment="1">
      <alignment justifyLastLine="1" shrinkToFit="1"/>
    </xf>
    <xf numFmtId="0" fontId="19" fillId="0" borderId="57" xfId="0" applyFont="1" applyBorder="1" applyAlignment="1">
      <alignment horizontal="center" vertical="center" shrinkToFit="1"/>
    </xf>
    <xf numFmtId="0" fontId="19" fillId="0" borderId="60" xfId="0" applyFont="1" applyBorder="1" applyAlignment="1">
      <alignment horizontal="center" vertical="center" shrinkToFit="1"/>
    </xf>
    <xf numFmtId="0" fontId="19" fillId="0" borderId="56" xfId="0" applyFont="1" applyBorder="1" applyAlignment="1">
      <alignment vertical="center" shrinkToFit="1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19" fillId="0" borderId="0" xfId="0" applyFont="1" applyBorder="1" applyAlignment="1">
      <alignment vertical="center" shrinkToFit="1"/>
    </xf>
    <xf numFmtId="0" fontId="19" fillId="0" borderId="56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35" fillId="0" borderId="0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19" fillId="0" borderId="59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top"/>
    </xf>
    <xf numFmtId="176" fontId="0" fillId="0" borderId="1" xfId="0" applyNumberForma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 justifyLastLine="1"/>
    </xf>
    <xf numFmtId="177" fontId="20" fillId="0" borderId="13" xfId="0" applyNumberFormat="1" applyFont="1" applyBorder="1" applyAlignment="1">
      <alignment horizontal="center" vertical="center"/>
    </xf>
    <xf numFmtId="177" fontId="20" fillId="0" borderId="1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distributed" vertical="center" justifyLastLine="1"/>
    </xf>
    <xf numFmtId="0" fontId="24" fillId="0" borderId="29" xfId="0" applyFont="1" applyBorder="1" applyAlignment="1">
      <alignment horizontal="right" vertical="center"/>
    </xf>
    <xf numFmtId="0" fontId="24" fillId="0" borderId="29" xfId="0" applyFont="1" applyBorder="1" applyAlignment="1">
      <alignment horizontal="distributed" vertical="center" justifyLastLine="1"/>
    </xf>
    <xf numFmtId="0" fontId="19" fillId="0" borderId="25" xfId="0" applyFont="1" applyBorder="1" applyAlignment="1">
      <alignment horizontal="left" vertical="center"/>
    </xf>
    <xf numFmtId="0" fontId="24" fillId="0" borderId="29" xfId="0" applyFont="1" applyBorder="1" applyAlignment="1">
      <alignment horizontal="distributed" vertical="center" indent="1"/>
    </xf>
    <xf numFmtId="0" fontId="24" fillId="0" borderId="29" xfId="0" applyFont="1" applyBorder="1" applyAlignment="1">
      <alignment horizontal="left" vertical="center"/>
    </xf>
    <xf numFmtId="0" fontId="19" fillId="0" borderId="0" xfId="0" applyFont="1" applyBorder="1" applyAlignment="1">
      <alignment horizontal="distributed" vertical="center" indent="1"/>
    </xf>
    <xf numFmtId="5" fontId="19" fillId="0" borderId="14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19" fillId="0" borderId="25" xfId="0" applyFont="1" applyBorder="1" applyAlignment="1">
      <alignment horizontal="distributed" vertical="center" indent="1"/>
    </xf>
    <xf numFmtId="0" fontId="19" fillId="0" borderId="14" xfId="0" applyFont="1" applyBorder="1" applyAlignment="1">
      <alignment horizontal="left" vertical="center"/>
    </xf>
    <xf numFmtId="0" fontId="19" fillId="0" borderId="21" xfId="0" applyFont="1" applyBorder="1" applyAlignment="1">
      <alignment horizontal="distributed" vertical="center" indent="1"/>
    </xf>
    <xf numFmtId="5" fontId="19" fillId="0" borderId="22" xfId="0" applyNumberFormat="1" applyFont="1" applyBorder="1" applyAlignment="1">
      <alignment horizontal="right" vertical="center"/>
    </xf>
    <xf numFmtId="0" fontId="19" fillId="0" borderId="22" xfId="0" applyFont="1" applyBorder="1" applyAlignment="1">
      <alignment horizontal="right" vertical="center"/>
    </xf>
    <xf numFmtId="0" fontId="19" fillId="0" borderId="21" xfId="0" applyFont="1" applyBorder="1" applyAlignment="1">
      <alignment horizontal="left" vertical="center"/>
    </xf>
    <xf numFmtId="0" fontId="19" fillId="0" borderId="14" xfId="0" applyFont="1" applyBorder="1" applyAlignment="1">
      <alignment horizontal="distributed" vertical="center" indent="1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5" fontId="19" fillId="0" borderId="25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distributed"/>
    </xf>
    <xf numFmtId="0" fontId="19" fillId="0" borderId="12" xfId="0" applyFont="1" applyBorder="1" applyAlignment="1">
      <alignment horizontal="center" vertical="distributed"/>
    </xf>
    <xf numFmtId="0" fontId="19" fillId="0" borderId="1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78" fontId="19" fillId="0" borderId="1" xfId="0" applyNumberFormat="1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29" xfId="0" applyFont="1" applyBorder="1" applyAlignment="1">
      <alignment horizontal="left" vertical="center"/>
    </xf>
    <xf numFmtId="0" fontId="24" fillId="0" borderId="29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5" fontId="19" fillId="0" borderId="26" xfId="0" applyNumberFormat="1" applyFont="1" applyBorder="1" applyAlignment="1">
      <alignment horizontal="center" vertical="center"/>
    </xf>
    <xf numFmtId="5" fontId="19" fillId="0" borderId="25" xfId="0" applyNumberFormat="1" applyFont="1" applyBorder="1" applyAlignment="1">
      <alignment horizontal="center" vertical="center"/>
    </xf>
    <xf numFmtId="5" fontId="19" fillId="0" borderId="13" xfId="0" applyNumberFormat="1" applyFont="1" applyBorder="1" applyAlignment="1">
      <alignment horizontal="center" vertical="center"/>
    </xf>
    <xf numFmtId="5" fontId="19" fillId="0" borderId="14" xfId="0" applyNumberFormat="1" applyFont="1" applyBorder="1" applyAlignment="1">
      <alignment horizontal="center" vertical="center"/>
    </xf>
    <xf numFmtId="178" fontId="19" fillId="0" borderId="13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vertical="center" shrinkToFit="1"/>
    </xf>
    <xf numFmtId="0" fontId="19" fillId="0" borderId="4" xfId="0" applyFont="1" applyBorder="1" applyAlignment="1">
      <alignment vertical="center" shrinkToFit="1"/>
    </xf>
    <xf numFmtId="0" fontId="28" fillId="0" borderId="0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distributed" vertical="center"/>
    </xf>
    <xf numFmtId="0" fontId="19" fillId="0" borderId="4" xfId="0" applyFont="1" applyFill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177" fontId="28" fillId="0" borderId="14" xfId="0" applyNumberFormat="1" applyFont="1" applyBorder="1" applyAlignment="1">
      <alignment horizontal="center" vertical="center"/>
    </xf>
    <xf numFmtId="177" fontId="28" fillId="0" borderId="2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9" fillId="0" borderId="14" xfId="0" applyFont="1" applyBorder="1" applyAlignment="1">
      <alignment horizontal="distributed" vertical="center" justifyLastLine="1" shrinkToFit="1"/>
    </xf>
    <xf numFmtId="0" fontId="28" fillId="0" borderId="6" xfId="0" applyFont="1" applyBorder="1" applyAlignment="1">
      <alignment horizontal="distributed" vertical="center" justifyLastLine="1" shrinkToFit="1"/>
    </xf>
    <xf numFmtId="0" fontId="28" fillId="0" borderId="2" xfId="0" applyFont="1" applyBorder="1" applyAlignment="1">
      <alignment horizontal="distributed" vertical="center" justifyLastLine="1" shrinkToFit="1"/>
    </xf>
    <xf numFmtId="0" fontId="28" fillId="0" borderId="7" xfId="0" applyFont="1" applyBorder="1" applyAlignment="1">
      <alignment horizontal="distributed" vertical="center" justifyLastLine="1" shrinkToFit="1"/>
    </xf>
    <xf numFmtId="0" fontId="28" fillId="0" borderId="8" xfId="0" applyFont="1" applyBorder="1" applyAlignment="1">
      <alignment horizontal="distributed" vertical="center" justifyLastLine="1" shrinkToFit="1"/>
    </xf>
    <xf numFmtId="0" fontId="28" fillId="0" borderId="0" xfId="0" applyFont="1" applyBorder="1" applyAlignment="1">
      <alignment horizontal="distributed" vertical="center" justifyLastLine="1" shrinkToFit="1"/>
    </xf>
    <xf numFmtId="0" fontId="28" fillId="0" borderId="9" xfId="0" applyFont="1" applyBorder="1" applyAlignment="1">
      <alignment horizontal="distributed" vertical="center" justifyLastLine="1" shrinkToFit="1"/>
    </xf>
    <xf numFmtId="0" fontId="28" fillId="0" borderId="10" xfId="0" applyFont="1" applyBorder="1" applyAlignment="1">
      <alignment horizontal="distributed" vertical="center" justifyLastLine="1" shrinkToFit="1"/>
    </xf>
    <xf numFmtId="0" fontId="28" fillId="0" borderId="4" xfId="0" applyFont="1" applyBorder="1" applyAlignment="1">
      <alignment horizontal="distributed" vertical="center" justifyLastLine="1" shrinkToFit="1"/>
    </xf>
    <xf numFmtId="0" fontId="28" fillId="0" borderId="11" xfId="0" applyFont="1" applyBorder="1" applyAlignment="1">
      <alignment horizontal="distributed" vertical="center" justifyLastLine="1" shrinkToFit="1"/>
    </xf>
    <xf numFmtId="0" fontId="20" fillId="0" borderId="10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shrinkToFit="1"/>
    </xf>
    <xf numFmtId="0" fontId="31" fillId="0" borderId="4" xfId="0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/>
    </xf>
    <xf numFmtId="5" fontId="19" fillId="0" borderId="30" xfId="0" applyNumberFormat="1" applyFont="1" applyBorder="1" applyAlignment="1">
      <alignment horizontal="center" vertical="center"/>
    </xf>
    <xf numFmtId="5" fontId="19" fillId="0" borderId="22" xfId="0" applyNumberFormat="1" applyFont="1" applyBorder="1" applyAlignment="1">
      <alignment horizontal="center" vertical="center"/>
    </xf>
    <xf numFmtId="5" fontId="19" fillId="0" borderId="45" xfId="0" applyNumberFormat="1" applyFont="1" applyBorder="1" applyAlignment="1">
      <alignment horizontal="center" vertical="center"/>
    </xf>
    <xf numFmtId="5" fontId="19" fillId="0" borderId="39" xfId="0" applyNumberFormat="1" applyFont="1" applyBorder="1" applyAlignment="1">
      <alignment horizontal="center" vertical="center"/>
    </xf>
    <xf numFmtId="5" fontId="19" fillId="0" borderId="35" xfId="0" applyNumberFormat="1" applyFont="1" applyBorder="1" applyAlignment="1">
      <alignment horizontal="center" vertical="center"/>
    </xf>
    <xf numFmtId="5" fontId="19" fillId="0" borderId="42" xfId="0" applyNumberFormat="1" applyFont="1" applyBorder="1" applyAlignment="1">
      <alignment horizontal="center" vertical="center"/>
    </xf>
    <xf numFmtId="5" fontId="19" fillId="0" borderId="38" xfId="0" applyNumberFormat="1" applyFont="1" applyBorder="1" applyAlignment="1">
      <alignment horizontal="center" vertical="center"/>
    </xf>
    <xf numFmtId="5" fontId="19" fillId="0" borderId="44" xfId="0" applyNumberFormat="1" applyFont="1" applyBorder="1" applyAlignment="1">
      <alignment horizontal="center" vertical="center"/>
    </xf>
    <xf numFmtId="5" fontId="19" fillId="0" borderId="15" xfId="0" applyNumberFormat="1" applyFont="1" applyBorder="1" applyAlignment="1">
      <alignment horizontal="center" vertical="center"/>
    </xf>
    <xf numFmtId="5" fontId="19" fillId="0" borderId="41" xfId="0" applyNumberFormat="1" applyFont="1" applyBorder="1" applyAlignment="1">
      <alignment horizontal="center" vertical="center"/>
    </xf>
    <xf numFmtId="5" fontId="19" fillId="0" borderId="37" xfId="0" applyNumberFormat="1" applyFont="1" applyBorder="1" applyAlignment="1">
      <alignment horizontal="center" vertical="center"/>
    </xf>
    <xf numFmtId="5" fontId="19" fillId="0" borderId="43" xfId="0" applyNumberFormat="1" applyFont="1" applyBorder="1" applyAlignment="1">
      <alignment horizontal="center" vertical="center"/>
    </xf>
    <xf numFmtId="5" fontId="19" fillId="0" borderId="36" xfId="0" applyNumberFormat="1" applyFont="1" applyBorder="1" applyAlignment="1">
      <alignment horizontal="center" vertical="center"/>
    </xf>
    <xf numFmtId="5" fontId="19" fillId="0" borderId="40" xfId="0" applyNumberFormat="1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distributed" wrapText="1" justifyLastLine="1"/>
    </xf>
    <xf numFmtId="0" fontId="19" fillId="0" borderId="22" xfId="0" applyFont="1" applyBorder="1" applyAlignment="1">
      <alignment horizontal="center" vertical="distributed" wrapText="1" justifyLastLine="1"/>
    </xf>
    <xf numFmtId="0" fontId="19" fillId="0" borderId="22" xfId="0" applyFont="1" applyBorder="1" applyAlignment="1">
      <alignment horizontal="center" vertical="center" shrinkToFit="1"/>
    </xf>
    <xf numFmtId="0" fontId="19" fillId="0" borderId="35" xfId="0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left" vertical="center" shrinkToFit="1"/>
    </xf>
    <xf numFmtId="0" fontId="28" fillId="0" borderId="2" xfId="0" applyFont="1" applyBorder="1" applyAlignment="1">
      <alignment horizontal="left" vertical="center" shrinkToFit="1"/>
    </xf>
    <xf numFmtId="0" fontId="28" fillId="0" borderId="8" xfId="0" applyFont="1" applyBorder="1" applyAlignment="1">
      <alignment horizontal="left" vertical="center" shrinkToFit="1"/>
    </xf>
    <xf numFmtId="0" fontId="28" fillId="0" borderId="0" xfId="0" applyFont="1" applyBorder="1" applyAlignment="1">
      <alignment horizontal="left" vertical="center" shrinkToFit="1"/>
    </xf>
    <xf numFmtId="0" fontId="28" fillId="0" borderId="10" xfId="0" applyFont="1" applyBorder="1" applyAlignment="1">
      <alignment horizontal="left" vertical="center" shrinkToFit="1"/>
    </xf>
    <xf numFmtId="0" fontId="28" fillId="0" borderId="4" xfId="0" applyFont="1" applyBorder="1" applyAlignment="1">
      <alignment horizontal="left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28" fillId="0" borderId="0" xfId="0" applyFont="1" applyAlignment="1">
      <alignment horizontal="left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distributed" vertical="center" wrapText="1" shrinkToFit="1"/>
    </xf>
    <xf numFmtId="0" fontId="19" fillId="0" borderId="4" xfId="0" applyFont="1" applyBorder="1" applyAlignment="1">
      <alignment horizontal="distributed" vertical="center" wrapText="1" shrinkToFit="1"/>
    </xf>
    <xf numFmtId="0" fontId="19" fillId="0" borderId="0" xfId="0" applyFont="1" applyBorder="1" applyAlignment="1">
      <alignment horizontal="center" vertical="center" wrapText="1" shrinkToFit="1"/>
    </xf>
    <xf numFmtId="0" fontId="19" fillId="0" borderId="4" xfId="0" applyFont="1" applyBorder="1" applyAlignment="1">
      <alignment horizontal="center" vertical="center" wrapText="1" shrinkToFit="1"/>
    </xf>
    <xf numFmtId="0" fontId="19" fillId="0" borderId="9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wrapText="1" justifyLastLine="1" shrinkToFit="1"/>
    </xf>
    <xf numFmtId="0" fontId="28" fillId="0" borderId="2" xfId="0" applyFont="1" applyBorder="1" applyAlignment="1">
      <alignment horizontal="center" wrapText="1" justifyLastLine="1" shrinkToFit="1"/>
    </xf>
    <xf numFmtId="0" fontId="28" fillId="0" borderId="7" xfId="0" applyFont="1" applyBorder="1" applyAlignment="1">
      <alignment horizontal="center" wrapText="1" justifyLastLine="1" shrinkToFit="1"/>
    </xf>
    <xf numFmtId="0" fontId="28" fillId="0" borderId="8" xfId="0" applyFont="1" applyBorder="1" applyAlignment="1">
      <alignment horizontal="center" wrapText="1" justifyLastLine="1" shrinkToFit="1"/>
    </xf>
    <xf numFmtId="0" fontId="28" fillId="0" borderId="0" xfId="0" applyFont="1" applyBorder="1" applyAlignment="1">
      <alignment horizontal="center" wrapText="1" justifyLastLine="1" shrinkToFit="1"/>
    </xf>
    <xf numFmtId="0" fontId="28" fillId="0" borderId="9" xfId="0" applyFont="1" applyBorder="1" applyAlignment="1">
      <alignment horizontal="center" wrapText="1" justifyLastLine="1" shrinkToFit="1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justifyLastLine="1" shrinkToFit="1"/>
    </xf>
    <xf numFmtId="0" fontId="22" fillId="0" borderId="14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 shrinkToFit="1"/>
    </xf>
    <xf numFmtId="0" fontId="19" fillId="0" borderId="59" xfId="0" applyFont="1" applyBorder="1" applyAlignment="1">
      <alignment horizontal="center" vertical="center" shrinkToFit="1"/>
    </xf>
    <xf numFmtId="0" fontId="39" fillId="0" borderId="55" xfId="0" applyFont="1" applyBorder="1" applyAlignment="1">
      <alignment horizontal="left" vertical="center" wrapText="1"/>
    </xf>
    <xf numFmtId="0" fontId="39" fillId="0" borderId="57" xfId="0" applyFont="1" applyBorder="1" applyAlignment="1">
      <alignment horizontal="left" vertical="center" wrapText="1"/>
    </xf>
    <xf numFmtId="0" fontId="28" fillId="0" borderId="56" xfId="0" applyFont="1" applyBorder="1" applyAlignment="1">
      <alignment horizontal="left" vertical="center" shrinkToFit="1"/>
    </xf>
    <xf numFmtId="0" fontId="28" fillId="0" borderId="56" xfId="0" applyFont="1" applyBorder="1" applyAlignment="1">
      <alignment horizontal="center" vertical="center" shrinkToFit="1"/>
    </xf>
    <xf numFmtId="0" fontId="19" fillId="0" borderId="56" xfId="0" applyFont="1" applyBorder="1" applyAlignment="1">
      <alignment horizontal="center" vertical="center" shrinkToFit="1"/>
    </xf>
    <xf numFmtId="0" fontId="39" fillId="0" borderId="6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center" vertical="top" wrapText="1" shrinkToFit="1"/>
    </xf>
    <xf numFmtId="0" fontId="28" fillId="0" borderId="0" xfId="0" applyFont="1" applyBorder="1" applyAlignment="1">
      <alignment horizontal="center" vertical="top" wrapText="1" shrinkToFit="1"/>
    </xf>
    <xf numFmtId="0" fontId="28" fillId="0" borderId="9" xfId="0" applyFont="1" applyBorder="1" applyAlignment="1">
      <alignment horizontal="center" vertical="top" wrapText="1" shrinkToFit="1"/>
    </xf>
    <xf numFmtId="0" fontId="28" fillId="0" borderId="10" xfId="0" applyFont="1" applyBorder="1" applyAlignment="1">
      <alignment horizontal="center" vertical="top" wrapText="1" shrinkToFit="1"/>
    </xf>
    <xf numFmtId="0" fontId="28" fillId="0" borderId="4" xfId="0" applyFont="1" applyBorder="1" applyAlignment="1">
      <alignment horizontal="center" vertical="top" wrapText="1" shrinkToFit="1"/>
    </xf>
    <xf numFmtId="0" fontId="28" fillId="0" borderId="11" xfId="0" applyFont="1" applyBorder="1" applyAlignment="1">
      <alignment horizontal="center" vertical="top" wrapText="1" shrinkToFit="1"/>
    </xf>
    <xf numFmtId="0" fontId="40" fillId="0" borderId="10" xfId="0" applyFont="1" applyBorder="1" applyAlignment="1">
      <alignment horizontal="left" vertical="center" wrapText="1"/>
    </xf>
    <xf numFmtId="0" fontId="40" fillId="0" borderId="11" xfId="0" applyFont="1" applyBorder="1" applyAlignment="1">
      <alignment horizontal="left" vertical="center" wrapText="1"/>
    </xf>
    <xf numFmtId="0" fontId="40" fillId="0" borderId="13" xfId="0" applyFont="1" applyBorder="1" applyAlignment="1">
      <alignment horizontal="left" vertical="center" wrapText="1"/>
    </xf>
    <xf numFmtId="0" fontId="40" fillId="0" borderId="15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shrinkToFit="1"/>
    </xf>
    <xf numFmtId="0" fontId="28" fillId="0" borderId="14" xfId="0" applyFont="1" applyBorder="1" applyAlignment="1">
      <alignment horizontal="center" vertical="center" shrinkToFit="1"/>
    </xf>
    <xf numFmtId="0" fontId="39" fillId="0" borderId="8" xfId="0" applyFont="1" applyBorder="1" applyAlignment="1">
      <alignment horizontal="left" vertical="center" wrapText="1"/>
    </xf>
    <xf numFmtId="0" fontId="39" fillId="0" borderId="9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40" fillId="0" borderId="7" xfId="0" applyFont="1" applyBorder="1" applyAlignment="1">
      <alignment horizontal="left" vertical="center" wrapText="1"/>
    </xf>
    <xf numFmtId="49" fontId="19" fillId="0" borderId="38" xfId="0" applyNumberFormat="1" applyFont="1" applyBorder="1" applyAlignment="1">
      <alignment horizontal="center" vertical="center"/>
    </xf>
    <xf numFmtId="49" fontId="19" fillId="0" borderId="52" xfId="0" applyNumberFormat="1" applyFont="1" applyBorder="1" applyAlignment="1">
      <alignment horizontal="center" vertical="center"/>
    </xf>
    <xf numFmtId="5" fontId="19" fillId="0" borderId="38" xfId="0" applyNumberFormat="1" applyFont="1" applyBorder="1" applyAlignment="1">
      <alignment horizontal="left" vertical="center"/>
    </xf>
    <xf numFmtId="5" fontId="19" fillId="0" borderId="14" xfId="0" applyNumberFormat="1" applyFont="1" applyBorder="1" applyAlignment="1">
      <alignment horizontal="left" vertical="center"/>
    </xf>
    <xf numFmtId="5" fontId="19" fillId="0" borderId="28" xfId="0" applyNumberFormat="1" applyFont="1" applyBorder="1" applyAlignment="1">
      <alignment horizontal="left" vertical="center"/>
    </xf>
    <xf numFmtId="0" fontId="28" fillId="0" borderId="1" xfId="0" applyFont="1" applyBorder="1" applyAlignment="1">
      <alignment horizontal="center" vertical="center" textRotation="255" shrinkToFit="1"/>
    </xf>
    <xf numFmtId="0" fontId="28" fillId="0" borderId="59" xfId="0" applyFont="1" applyBorder="1" applyAlignment="1">
      <alignment horizontal="left" vertical="center" shrinkToFit="1"/>
    </xf>
    <xf numFmtId="0" fontId="39" fillId="0" borderId="58" xfId="0" applyFont="1" applyBorder="1" applyAlignment="1">
      <alignment horizontal="left" vertical="center" wrapText="1"/>
    </xf>
    <xf numFmtId="0" fontId="39" fillId="0" borderId="60" xfId="0" applyFont="1" applyBorder="1" applyAlignment="1">
      <alignment horizontal="left" vertical="center" wrapText="1"/>
    </xf>
    <xf numFmtId="49" fontId="19" fillId="0" borderId="26" xfId="0" applyNumberFormat="1" applyFont="1" applyBorder="1" applyAlignment="1">
      <alignment horizontal="center" vertical="center"/>
    </xf>
    <xf numFmtId="49" fontId="19" fillId="0" borderId="40" xfId="0" applyNumberFormat="1" applyFont="1" applyBorder="1" applyAlignment="1">
      <alignment horizontal="center" vertical="center"/>
    </xf>
    <xf numFmtId="49" fontId="19" fillId="0" borderId="37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49" fontId="19" fillId="0" borderId="53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49" fontId="19" fillId="0" borderId="41" xfId="0" applyNumberFormat="1" applyFont="1" applyBorder="1" applyAlignment="1">
      <alignment horizontal="center" vertical="center"/>
    </xf>
    <xf numFmtId="49" fontId="19" fillId="0" borderId="14" xfId="0" applyNumberFormat="1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center" vertical="center"/>
    </xf>
    <xf numFmtId="49" fontId="19" fillId="0" borderId="42" xfId="0" applyNumberFormat="1" applyFont="1" applyBorder="1" applyAlignment="1">
      <alignment horizontal="center" vertical="center"/>
    </xf>
    <xf numFmtId="49" fontId="19" fillId="0" borderId="39" xfId="0" applyNumberFormat="1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49" fontId="19" fillId="0" borderId="54" xfId="0" applyNumberFormat="1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 shrinkToFit="1"/>
    </xf>
    <xf numFmtId="0" fontId="19" fillId="0" borderId="2" xfId="0" applyFont="1" applyBorder="1" applyAlignment="1">
      <alignment horizontal="left" vertical="center" shrinkToFit="1"/>
    </xf>
    <xf numFmtId="0" fontId="19" fillId="0" borderId="7" xfId="0" applyFont="1" applyBorder="1" applyAlignment="1">
      <alignment horizontal="left" vertical="center" shrinkToFit="1"/>
    </xf>
    <xf numFmtId="0" fontId="19" fillId="0" borderId="10" xfId="0" applyFont="1" applyBorder="1" applyAlignment="1">
      <alignment horizontal="left" vertical="center" shrinkToFit="1"/>
    </xf>
    <xf numFmtId="0" fontId="19" fillId="0" borderId="4" xfId="0" applyFont="1" applyBorder="1" applyAlignment="1">
      <alignment horizontal="left" vertical="center" shrinkToFit="1"/>
    </xf>
    <xf numFmtId="0" fontId="19" fillId="0" borderId="11" xfId="0" applyFont="1" applyBorder="1" applyAlignment="1">
      <alignment horizontal="left" vertical="center" shrinkToFit="1"/>
    </xf>
    <xf numFmtId="0" fontId="19" fillId="0" borderId="1" xfId="0" applyFont="1" applyBorder="1" applyAlignment="1">
      <alignment horizontal="left" vertical="center"/>
    </xf>
    <xf numFmtId="178" fontId="19" fillId="0" borderId="13" xfId="0" applyNumberFormat="1" applyFont="1" applyBorder="1" applyAlignment="1">
      <alignment vertical="center"/>
    </xf>
    <xf numFmtId="178" fontId="19" fillId="0" borderId="14" xfId="0" applyNumberFormat="1" applyFont="1" applyBorder="1" applyAlignment="1">
      <alignment vertical="center"/>
    </xf>
    <xf numFmtId="178" fontId="19" fillId="0" borderId="15" xfId="0" applyNumberFormat="1" applyFont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 textRotation="255" wrapText="1" justifyLastLine="1" shrinkToFit="1"/>
    </xf>
    <xf numFmtId="0" fontId="28" fillId="0" borderId="1" xfId="0" applyFont="1" applyBorder="1" applyAlignment="1">
      <alignment horizontal="center" vertical="center" textRotation="255" justifyLastLine="1" shrinkToFit="1"/>
    </xf>
    <xf numFmtId="0" fontId="40" fillId="0" borderId="6" xfId="0" applyFont="1" applyBorder="1" applyAlignment="1">
      <alignment horizontal="right" vertical="center"/>
    </xf>
    <xf numFmtId="0" fontId="40" fillId="0" borderId="2" xfId="0" applyFont="1" applyBorder="1" applyAlignment="1">
      <alignment horizontal="right" vertical="center"/>
    </xf>
    <xf numFmtId="0" fontId="40" fillId="0" borderId="10" xfId="0" applyFont="1" applyBorder="1" applyAlignment="1">
      <alignment horizontal="right" vertical="center"/>
    </xf>
    <xf numFmtId="0" fontId="40" fillId="0" borderId="4" xfId="0" applyFont="1" applyBorder="1" applyAlignment="1">
      <alignment horizontal="right" vertical="center"/>
    </xf>
    <xf numFmtId="0" fontId="36" fillId="0" borderId="14" xfId="0" applyFont="1" applyBorder="1" applyAlignment="1">
      <alignment horizontal="left" vertical="center"/>
    </xf>
    <xf numFmtId="5" fontId="19" fillId="0" borderId="37" xfId="0" applyNumberFormat="1" applyFont="1" applyBorder="1" applyAlignment="1">
      <alignment horizontal="left" vertical="center"/>
    </xf>
    <xf numFmtId="5" fontId="19" fillId="0" borderId="25" xfId="0" applyNumberFormat="1" applyFont="1" applyBorder="1" applyAlignment="1">
      <alignment horizontal="left" vertical="center"/>
    </xf>
    <xf numFmtId="5" fontId="19" fillId="0" borderId="24" xfId="0" applyNumberFormat="1" applyFont="1" applyBorder="1" applyAlignment="1">
      <alignment horizontal="left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5" fontId="19" fillId="0" borderId="39" xfId="0" applyNumberFormat="1" applyFont="1" applyBorder="1" applyAlignment="1">
      <alignment horizontal="left" vertical="center"/>
    </xf>
    <xf numFmtId="5" fontId="19" fillId="0" borderId="22" xfId="0" applyNumberFormat="1" applyFont="1" applyBorder="1" applyAlignment="1">
      <alignment horizontal="left" vertical="center"/>
    </xf>
    <xf numFmtId="5" fontId="19" fillId="0" borderId="51" xfId="0" applyNumberFormat="1" applyFont="1" applyBorder="1" applyAlignment="1">
      <alignment horizontal="left" vertical="center"/>
    </xf>
    <xf numFmtId="0" fontId="19" fillId="0" borderId="6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justifyLastLine="1"/>
    </xf>
    <xf numFmtId="0" fontId="19" fillId="0" borderId="2" xfId="0" applyFont="1" applyBorder="1" applyAlignment="1">
      <alignment horizontal="center" vertical="center" justifyLastLine="1"/>
    </xf>
    <xf numFmtId="0" fontId="19" fillId="0" borderId="7" xfId="0" applyFont="1" applyBorder="1" applyAlignment="1">
      <alignment horizontal="center" vertical="center" justifyLastLine="1"/>
    </xf>
    <xf numFmtId="0" fontId="19" fillId="0" borderId="8" xfId="0" applyFont="1" applyBorder="1" applyAlignment="1">
      <alignment horizontal="center" vertical="center" justifyLastLine="1"/>
    </xf>
    <xf numFmtId="0" fontId="19" fillId="0" borderId="0" xfId="0" applyFont="1" applyBorder="1" applyAlignment="1">
      <alignment horizontal="center" vertical="center" justifyLastLine="1"/>
    </xf>
    <xf numFmtId="0" fontId="19" fillId="0" borderId="9" xfId="0" applyFont="1" applyBorder="1" applyAlignment="1">
      <alignment horizontal="center" vertical="center" justifyLastLine="1"/>
    </xf>
    <xf numFmtId="0" fontId="19" fillId="0" borderId="10" xfId="0" applyFont="1" applyBorder="1" applyAlignment="1">
      <alignment horizontal="center" vertical="center" justifyLastLine="1"/>
    </xf>
    <xf numFmtId="0" fontId="19" fillId="0" borderId="4" xfId="0" applyFont="1" applyBorder="1" applyAlignment="1">
      <alignment horizontal="center" vertical="center" justifyLastLine="1"/>
    </xf>
    <xf numFmtId="0" fontId="19" fillId="0" borderId="11" xfId="0" applyFont="1" applyBorder="1" applyAlignment="1">
      <alignment horizontal="center" vertical="center" justifyLastLine="1"/>
    </xf>
    <xf numFmtId="0" fontId="19" fillId="0" borderId="6" xfId="0" applyFont="1" applyBorder="1" applyAlignment="1">
      <alignment horizontal="left" vertical="top"/>
    </xf>
    <xf numFmtId="0" fontId="19" fillId="0" borderId="2" xfId="0" applyFont="1" applyBorder="1" applyAlignment="1">
      <alignment horizontal="left" vertical="top"/>
    </xf>
    <xf numFmtId="0" fontId="19" fillId="0" borderId="7" xfId="0" applyFont="1" applyBorder="1" applyAlignment="1">
      <alignment horizontal="left" vertical="top"/>
    </xf>
    <xf numFmtId="0" fontId="19" fillId="0" borderId="8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9" fillId="0" borderId="9" xfId="0" applyFont="1" applyBorder="1" applyAlignment="1">
      <alignment horizontal="left" vertical="top"/>
    </xf>
    <xf numFmtId="0" fontId="19" fillId="0" borderId="10" xfId="0" applyFont="1" applyBorder="1" applyAlignment="1">
      <alignment horizontal="left" vertical="top"/>
    </xf>
    <xf numFmtId="0" fontId="19" fillId="0" borderId="4" xfId="0" applyFont="1" applyBorder="1" applyAlignment="1">
      <alignment horizontal="left" vertical="top"/>
    </xf>
    <xf numFmtId="0" fontId="19" fillId="0" borderId="11" xfId="0" applyFont="1" applyBorder="1" applyAlignment="1">
      <alignment horizontal="left" vertical="top"/>
    </xf>
    <xf numFmtId="0" fontId="19" fillId="0" borderId="25" xfId="0" applyFont="1" applyBorder="1" applyAlignment="1">
      <alignment horizontal="right" vertical="center"/>
    </xf>
    <xf numFmtId="0" fontId="19" fillId="0" borderId="14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20" fillId="0" borderId="9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19" fillId="0" borderId="4" xfId="0" applyFont="1" applyBorder="1" applyAlignment="1">
      <alignment horizontal="right" vertical="center"/>
    </xf>
    <xf numFmtId="0" fontId="22" fillId="0" borderId="4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25</xdr:row>
      <xdr:rowOff>152400</xdr:rowOff>
    </xdr:from>
    <xdr:to>
      <xdr:col>11</xdr:col>
      <xdr:colOff>19050</xdr:colOff>
      <xdr:row>27</xdr:row>
      <xdr:rowOff>76200</xdr:rowOff>
    </xdr:to>
    <xdr:sp macro="" textlink="">
      <xdr:nvSpPr>
        <xdr:cNvPr id="2" name="正方形/長方形 1"/>
        <xdr:cNvSpPr/>
      </xdr:nvSpPr>
      <xdr:spPr>
        <a:xfrm>
          <a:off x="1543050" y="4171950"/>
          <a:ext cx="333375" cy="3905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8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51"/>
  <sheetViews>
    <sheetView zoomScale="150" zoomScaleNormal="150" workbookViewId="0">
      <pane ySplit="1" topLeftCell="A79" activePane="bottomLeft" state="frozen"/>
      <selection activeCell="D158" sqref="D158"/>
      <selection pane="bottomLeft" activeCell="D158" sqref="D158"/>
    </sheetView>
  </sheetViews>
  <sheetFormatPr defaultRowHeight="13.5"/>
  <cols>
    <col min="1" max="1" width="4.5" bestFit="1" customWidth="1"/>
    <col min="2" max="2" width="25.125" style="151" customWidth="1"/>
    <col min="3" max="3" width="17.5" customWidth="1"/>
    <col min="4" max="4" width="36.125" style="151" customWidth="1"/>
    <col min="5" max="5" width="16.875" style="120" bestFit="1" customWidth="1"/>
  </cols>
  <sheetData>
    <row r="1" spans="1:5" ht="20.100000000000001" customHeight="1">
      <c r="A1" s="5" t="s">
        <v>635</v>
      </c>
      <c r="B1" s="150" t="s">
        <v>16</v>
      </c>
      <c r="C1" s="5" t="s">
        <v>18</v>
      </c>
      <c r="D1" s="150" t="s">
        <v>496</v>
      </c>
      <c r="E1" s="149" t="s">
        <v>17</v>
      </c>
    </row>
    <row r="2" spans="1:5" ht="20.100000000000001" customHeight="1">
      <c r="A2" s="5">
        <v>1</v>
      </c>
      <c r="B2" s="150" t="s">
        <v>398</v>
      </c>
      <c r="C2" s="5" t="s">
        <v>399</v>
      </c>
      <c r="D2" s="150" t="s">
        <v>497</v>
      </c>
      <c r="E2" s="148" t="s">
        <v>422</v>
      </c>
    </row>
    <row r="3" spans="1:5" ht="20.100000000000001" customHeight="1">
      <c r="A3" s="5">
        <v>2</v>
      </c>
      <c r="B3" s="150" t="s">
        <v>395</v>
      </c>
      <c r="C3" s="5" t="s">
        <v>396</v>
      </c>
      <c r="D3" s="150" t="s">
        <v>498</v>
      </c>
      <c r="E3" s="148" t="s">
        <v>397</v>
      </c>
    </row>
    <row r="4" spans="1:5" ht="20.100000000000001" customHeight="1">
      <c r="A4" s="5">
        <v>3</v>
      </c>
      <c r="B4" s="150" t="s">
        <v>392</v>
      </c>
      <c r="C4" s="5" t="s">
        <v>393</v>
      </c>
      <c r="D4" s="150" t="s">
        <v>499</v>
      </c>
      <c r="E4" s="148" t="s">
        <v>394</v>
      </c>
    </row>
    <row r="5" spans="1:5" ht="20.100000000000001" customHeight="1">
      <c r="A5" s="5">
        <v>4</v>
      </c>
      <c r="B5" s="150" t="s">
        <v>389</v>
      </c>
      <c r="C5" s="5" t="s">
        <v>390</v>
      </c>
      <c r="D5" s="150" t="s">
        <v>500</v>
      </c>
      <c r="E5" s="148" t="s">
        <v>391</v>
      </c>
    </row>
    <row r="6" spans="1:5" ht="20.100000000000001" customHeight="1">
      <c r="A6" s="5">
        <v>5</v>
      </c>
      <c r="B6" s="150" t="s">
        <v>386</v>
      </c>
      <c r="C6" s="5" t="s">
        <v>387</v>
      </c>
      <c r="D6" s="150" t="s">
        <v>501</v>
      </c>
      <c r="E6" s="148" t="s">
        <v>388</v>
      </c>
    </row>
    <row r="7" spans="1:5" ht="20.100000000000001" customHeight="1">
      <c r="A7" s="5">
        <v>6</v>
      </c>
      <c r="B7" s="150" t="s">
        <v>383</v>
      </c>
      <c r="C7" s="5" t="s">
        <v>384</v>
      </c>
      <c r="D7" s="150" t="s">
        <v>502</v>
      </c>
      <c r="E7" s="148" t="s">
        <v>385</v>
      </c>
    </row>
    <row r="8" spans="1:5" ht="20.100000000000001" customHeight="1">
      <c r="A8" s="5">
        <v>7</v>
      </c>
      <c r="B8" s="150" t="s">
        <v>380</v>
      </c>
      <c r="C8" s="5" t="s">
        <v>381</v>
      </c>
      <c r="D8" s="150" t="s">
        <v>503</v>
      </c>
      <c r="E8" s="148" t="s">
        <v>382</v>
      </c>
    </row>
    <row r="9" spans="1:5" ht="20.100000000000001" customHeight="1">
      <c r="A9" s="5">
        <v>8</v>
      </c>
      <c r="B9" s="150" t="s">
        <v>377</v>
      </c>
      <c r="C9" s="5" t="s">
        <v>378</v>
      </c>
      <c r="D9" s="150" t="s">
        <v>504</v>
      </c>
      <c r="E9" s="148" t="s">
        <v>379</v>
      </c>
    </row>
    <row r="10" spans="1:5" ht="20.100000000000001" customHeight="1">
      <c r="A10" s="5">
        <v>9</v>
      </c>
      <c r="B10" s="150" t="s">
        <v>376</v>
      </c>
      <c r="C10" s="5" t="s">
        <v>374</v>
      </c>
      <c r="D10" s="150" t="s">
        <v>505</v>
      </c>
      <c r="E10" s="148" t="s">
        <v>375</v>
      </c>
    </row>
    <row r="11" spans="1:5" ht="20.100000000000001" customHeight="1">
      <c r="A11" s="5">
        <v>10</v>
      </c>
      <c r="B11" s="150" t="s">
        <v>373</v>
      </c>
      <c r="C11" s="5" t="s">
        <v>374</v>
      </c>
      <c r="D11" s="150" t="s">
        <v>505</v>
      </c>
      <c r="E11" s="148" t="s">
        <v>375</v>
      </c>
    </row>
    <row r="12" spans="1:5" ht="20.100000000000001" customHeight="1">
      <c r="A12" s="5">
        <v>11</v>
      </c>
      <c r="B12" s="150" t="s">
        <v>370</v>
      </c>
      <c r="C12" s="5" t="s">
        <v>371</v>
      </c>
      <c r="D12" s="150" t="s">
        <v>506</v>
      </c>
      <c r="E12" s="148" t="s">
        <v>372</v>
      </c>
    </row>
    <row r="13" spans="1:5" ht="20.100000000000001" customHeight="1">
      <c r="A13" s="5">
        <v>12</v>
      </c>
      <c r="B13" s="150" t="s">
        <v>367</v>
      </c>
      <c r="C13" s="5" t="s">
        <v>368</v>
      </c>
      <c r="D13" s="150" t="s">
        <v>507</v>
      </c>
      <c r="E13" s="148" t="s">
        <v>369</v>
      </c>
    </row>
    <row r="14" spans="1:5" ht="20.100000000000001" customHeight="1">
      <c r="A14" s="5">
        <v>13</v>
      </c>
      <c r="B14" s="150" t="s">
        <v>364</v>
      </c>
      <c r="C14" s="5" t="s">
        <v>365</v>
      </c>
      <c r="D14" s="150" t="s">
        <v>508</v>
      </c>
      <c r="E14" s="148" t="s">
        <v>366</v>
      </c>
    </row>
    <row r="15" spans="1:5" ht="20.100000000000001" customHeight="1">
      <c r="A15" s="5">
        <v>14</v>
      </c>
      <c r="B15" s="150" t="s">
        <v>656</v>
      </c>
      <c r="C15" s="5" t="s">
        <v>362</v>
      </c>
      <c r="D15" s="150" t="s">
        <v>509</v>
      </c>
      <c r="E15" s="148" t="s">
        <v>363</v>
      </c>
    </row>
    <row r="16" spans="1:5" ht="20.100000000000001" customHeight="1">
      <c r="A16" s="5">
        <v>15</v>
      </c>
      <c r="B16" s="150" t="s">
        <v>359</v>
      </c>
      <c r="C16" s="5" t="s">
        <v>360</v>
      </c>
      <c r="D16" s="150" t="s">
        <v>510</v>
      </c>
      <c r="E16" s="148" t="s">
        <v>361</v>
      </c>
    </row>
    <row r="17" spans="1:5" ht="20.100000000000001" customHeight="1">
      <c r="A17" s="5">
        <v>16</v>
      </c>
      <c r="B17" s="150" t="s">
        <v>356</v>
      </c>
      <c r="C17" s="5" t="s">
        <v>357</v>
      </c>
      <c r="D17" s="150" t="s">
        <v>511</v>
      </c>
      <c r="E17" s="148" t="s">
        <v>358</v>
      </c>
    </row>
    <row r="18" spans="1:5" ht="20.100000000000001" customHeight="1">
      <c r="A18" s="5">
        <v>17</v>
      </c>
      <c r="B18" s="150" t="s">
        <v>354</v>
      </c>
      <c r="C18" s="5" t="s">
        <v>355</v>
      </c>
      <c r="D18" s="150" t="s">
        <v>512</v>
      </c>
      <c r="E18" s="148" t="s">
        <v>416</v>
      </c>
    </row>
    <row r="19" spans="1:5" ht="20.100000000000001" customHeight="1">
      <c r="A19" s="5">
        <v>18</v>
      </c>
      <c r="B19" s="150" t="s">
        <v>351</v>
      </c>
      <c r="C19" s="5" t="s">
        <v>352</v>
      </c>
      <c r="D19" s="150" t="s">
        <v>513</v>
      </c>
      <c r="E19" s="148" t="s">
        <v>353</v>
      </c>
    </row>
    <row r="20" spans="1:5" ht="20.100000000000001" customHeight="1">
      <c r="A20" s="5">
        <v>19</v>
      </c>
      <c r="B20" s="150" t="s">
        <v>348</v>
      </c>
      <c r="C20" s="5" t="s">
        <v>349</v>
      </c>
      <c r="D20" s="150" t="s">
        <v>514</v>
      </c>
      <c r="E20" s="148" t="s">
        <v>350</v>
      </c>
    </row>
    <row r="21" spans="1:5" ht="20.100000000000001" customHeight="1">
      <c r="A21" s="5">
        <v>20</v>
      </c>
      <c r="B21" s="150" t="s">
        <v>346</v>
      </c>
      <c r="C21" s="5" t="s">
        <v>347</v>
      </c>
      <c r="D21" s="150" t="s">
        <v>515</v>
      </c>
      <c r="E21" s="148" t="s">
        <v>415</v>
      </c>
    </row>
    <row r="22" spans="1:5" ht="20.100000000000001" customHeight="1">
      <c r="A22" s="5">
        <v>21</v>
      </c>
      <c r="B22" s="150" t="s">
        <v>343</v>
      </c>
      <c r="C22" s="5" t="s">
        <v>344</v>
      </c>
      <c r="D22" s="150" t="s">
        <v>516</v>
      </c>
      <c r="E22" s="148" t="s">
        <v>345</v>
      </c>
    </row>
    <row r="23" spans="1:5" ht="20.100000000000001" customHeight="1">
      <c r="A23" s="5">
        <v>22</v>
      </c>
      <c r="B23" s="150" t="s">
        <v>340</v>
      </c>
      <c r="C23" s="5" t="s">
        <v>341</v>
      </c>
      <c r="D23" s="150" t="s">
        <v>517</v>
      </c>
      <c r="E23" s="148" t="s">
        <v>342</v>
      </c>
    </row>
    <row r="24" spans="1:5" ht="20.100000000000001" customHeight="1">
      <c r="A24" s="5">
        <v>23</v>
      </c>
      <c r="B24" s="150" t="s">
        <v>337</v>
      </c>
      <c r="C24" s="5" t="s">
        <v>338</v>
      </c>
      <c r="D24" s="150" t="s">
        <v>518</v>
      </c>
      <c r="E24" s="148" t="s">
        <v>339</v>
      </c>
    </row>
    <row r="25" spans="1:5" ht="20.100000000000001" customHeight="1">
      <c r="A25" s="5">
        <v>24</v>
      </c>
      <c r="B25" s="150" t="s">
        <v>334</v>
      </c>
      <c r="C25" s="5" t="s">
        <v>335</v>
      </c>
      <c r="D25" s="150" t="s">
        <v>519</v>
      </c>
      <c r="E25" s="148" t="s">
        <v>336</v>
      </c>
    </row>
    <row r="26" spans="1:5" ht="20.100000000000001" customHeight="1">
      <c r="A26" s="5">
        <v>25</v>
      </c>
      <c r="B26" s="150" t="s">
        <v>331</v>
      </c>
      <c r="C26" s="5" t="s">
        <v>332</v>
      </c>
      <c r="D26" s="150" t="s">
        <v>520</v>
      </c>
      <c r="E26" s="148" t="s">
        <v>333</v>
      </c>
    </row>
    <row r="27" spans="1:5" ht="20.100000000000001" customHeight="1">
      <c r="A27" s="5">
        <v>26</v>
      </c>
      <c r="B27" s="150" t="s">
        <v>329</v>
      </c>
      <c r="C27" s="5" t="s">
        <v>330</v>
      </c>
      <c r="D27" s="150" t="s">
        <v>658</v>
      </c>
      <c r="E27" s="148" t="s">
        <v>659</v>
      </c>
    </row>
    <row r="28" spans="1:5" ht="20.100000000000001" customHeight="1">
      <c r="A28" s="5">
        <v>27</v>
      </c>
      <c r="B28" s="150" t="s">
        <v>326</v>
      </c>
      <c r="C28" s="5" t="s">
        <v>327</v>
      </c>
      <c r="D28" s="150" t="s">
        <v>521</v>
      </c>
      <c r="E28" s="148" t="s">
        <v>328</v>
      </c>
    </row>
    <row r="29" spans="1:5" ht="20.100000000000001" customHeight="1">
      <c r="A29" s="5">
        <v>28</v>
      </c>
      <c r="B29" s="150" t="s">
        <v>323</v>
      </c>
      <c r="C29" s="5" t="s">
        <v>324</v>
      </c>
      <c r="D29" s="150" t="s">
        <v>522</v>
      </c>
      <c r="E29" s="148" t="s">
        <v>325</v>
      </c>
    </row>
    <row r="30" spans="1:5" ht="20.100000000000001" customHeight="1">
      <c r="A30" s="5">
        <v>29</v>
      </c>
      <c r="B30" s="150" t="s">
        <v>320</v>
      </c>
      <c r="C30" s="5" t="s">
        <v>321</v>
      </c>
      <c r="D30" s="150" t="s">
        <v>523</v>
      </c>
      <c r="E30" s="148" t="s">
        <v>322</v>
      </c>
    </row>
    <row r="31" spans="1:5" ht="20.100000000000001" customHeight="1">
      <c r="A31" s="5">
        <v>30</v>
      </c>
      <c r="B31" s="150" t="s">
        <v>317</v>
      </c>
      <c r="C31" s="5" t="s">
        <v>318</v>
      </c>
      <c r="D31" s="150" t="s">
        <v>524</v>
      </c>
      <c r="E31" s="148" t="s">
        <v>319</v>
      </c>
    </row>
    <row r="32" spans="1:5" ht="20.100000000000001" customHeight="1">
      <c r="A32" s="5">
        <v>31</v>
      </c>
      <c r="B32" s="150" t="s">
        <v>314</v>
      </c>
      <c r="C32" s="5" t="s">
        <v>315</v>
      </c>
      <c r="D32" s="150" t="s">
        <v>657</v>
      </c>
      <c r="E32" s="148" t="s">
        <v>316</v>
      </c>
    </row>
    <row r="33" spans="1:5" ht="20.100000000000001" customHeight="1">
      <c r="A33" s="5">
        <v>32</v>
      </c>
      <c r="B33" s="150" t="s">
        <v>311</v>
      </c>
      <c r="C33" s="5" t="s">
        <v>312</v>
      </c>
      <c r="D33" s="150" t="s">
        <v>525</v>
      </c>
      <c r="E33" s="148" t="s">
        <v>313</v>
      </c>
    </row>
    <row r="34" spans="1:5" ht="20.100000000000001" customHeight="1">
      <c r="A34" s="5">
        <v>33</v>
      </c>
      <c r="B34" s="150" t="s">
        <v>309</v>
      </c>
      <c r="C34" s="5" t="s">
        <v>417</v>
      </c>
      <c r="D34" s="150" t="s">
        <v>526</v>
      </c>
      <c r="E34" s="148" t="s">
        <v>310</v>
      </c>
    </row>
    <row r="35" spans="1:5" ht="20.100000000000001" customHeight="1">
      <c r="A35" s="5">
        <v>34</v>
      </c>
      <c r="B35" s="150" t="s">
        <v>306</v>
      </c>
      <c r="C35" s="5" t="s">
        <v>307</v>
      </c>
      <c r="D35" s="150" t="s">
        <v>527</v>
      </c>
      <c r="E35" s="148" t="s">
        <v>308</v>
      </c>
    </row>
    <row r="36" spans="1:5" ht="20.100000000000001" customHeight="1">
      <c r="A36" s="5">
        <v>35</v>
      </c>
      <c r="B36" s="150" t="s">
        <v>304</v>
      </c>
      <c r="C36" s="5" t="s">
        <v>660</v>
      </c>
      <c r="D36" s="150" t="s">
        <v>528</v>
      </c>
      <c r="E36" s="148" t="s">
        <v>305</v>
      </c>
    </row>
    <row r="37" spans="1:5" ht="20.100000000000001" customHeight="1">
      <c r="A37" s="5">
        <v>36</v>
      </c>
      <c r="B37" s="150" t="s">
        <v>301</v>
      </c>
      <c r="C37" s="5" t="s">
        <v>302</v>
      </c>
      <c r="D37" s="150" t="s">
        <v>529</v>
      </c>
      <c r="E37" s="148" t="s">
        <v>303</v>
      </c>
    </row>
    <row r="38" spans="1:5" ht="20.100000000000001" customHeight="1">
      <c r="A38" s="5">
        <v>37</v>
      </c>
      <c r="B38" s="150" t="s">
        <v>298</v>
      </c>
      <c r="C38" s="5" t="s">
        <v>299</v>
      </c>
      <c r="D38" s="150" t="s">
        <v>530</v>
      </c>
      <c r="E38" s="148" t="s">
        <v>300</v>
      </c>
    </row>
    <row r="39" spans="1:5" ht="20.100000000000001" customHeight="1">
      <c r="A39" s="5">
        <v>38</v>
      </c>
      <c r="B39" s="150" t="s">
        <v>295</v>
      </c>
      <c r="C39" s="5" t="s">
        <v>296</v>
      </c>
      <c r="D39" s="150" t="s">
        <v>661</v>
      </c>
      <c r="E39" s="148" t="s">
        <v>297</v>
      </c>
    </row>
    <row r="40" spans="1:5" ht="20.100000000000001" customHeight="1">
      <c r="A40" s="5">
        <v>39</v>
      </c>
      <c r="B40" s="150" t="s">
        <v>292</v>
      </c>
      <c r="C40" s="5" t="s">
        <v>293</v>
      </c>
      <c r="D40" s="150" t="s">
        <v>531</v>
      </c>
      <c r="E40" s="148" t="s">
        <v>294</v>
      </c>
    </row>
    <row r="41" spans="1:5" ht="20.100000000000001" customHeight="1">
      <c r="A41" s="5">
        <v>40</v>
      </c>
      <c r="B41" s="150" t="s">
        <v>289</v>
      </c>
      <c r="C41" s="5" t="s">
        <v>290</v>
      </c>
      <c r="D41" s="150" t="s">
        <v>532</v>
      </c>
      <c r="E41" s="148" t="s">
        <v>291</v>
      </c>
    </row>
    <row r="42" spans="1:5" ht="20.100000000000001" customHeight="1">
      <c r="A42" s="5">
        <v>41</v>
      </c>
      <c r="B42" s="150" t="s">
        <v>287</v>
      </c>
      <c r="C42" s="5" t="s">
        <v>662</v>
      </c>
      <c r="D42" s="150" t="s">
        <v>533</v>
      </c>
      <c r="E42" s="148" t="s">
        <v>288</v>
      </c>
    </row>
    <row r="43" spans="1:5" ht="20.100000000000001" customHeight="1">
      <c r="A43" s="5">
        <v>42</v>
      </c>
      <c r="B43" s="150" t="s">
        <v>286</v>
      </c>
      <c r="C43" s="5" t="s">
        <v>663</v>
      </c>
      <c r="D43" s="150" t="s">
        <v>566</v>
      </c>
      <c r="E43" s="148" t="s">
        <v>664</v>
      </c>
    </row>
    <row r="44" spans="1:5" ht="20.100000000000001" customHeight="1">
      <c r="A44" s="5">
        <v>43</v>
      </c>
      <c r="B44" s="150" t="s">
        <v>283</v>
      </c>
      <c r="C44" s="5" t="s">
        <v>284</v>
      </c>
      <c r="D44" s="150" t="s">
        <v>534</v>
      </c>
      <c r="E44" s="148" t="s">
        <v>285</v>
      </c>
    </row>
    <row r="45" spans="1:5" ht="20.100000000000001" customHeight="1">
      <c r="A45" s="5">
        <v>44</v>
      </c>
      <c r="B45" s="150" t="s">
        <v>280</v>
      </c>
      <c r="C45" s="5" t="s">
        <v>281</v>
      </c>
      <c r="D45" s="150" t="s">
        <v>535</v>
      </c>
      <c r="E45" s="148" t="s">
        <v>282</v>
      </c>
    </row>
    <row r="46" spans="1:5" ht="20.100000000000001" customHeight="1">
      <c r="A46" s="5">
        <v>45</v>
      </c>
      <c r="B46" s="150" t="s">
        <v>277</v>
      </c>
      <c r="C46" s="5" t="s">
        <v>279</v>
      </c>
      <c r="D46" s="150" t="s">
        <v>536</v>
      </c>
      <c r="E46" s="148" t="s">
        <v>278</v>
      </c>
    </row>
    <row r="47" spans="1:5" ht="20.100000000000001" customHeight="1">
      <c r="A47" s="5">
        <v>46</v>
      </c>
      <c r="B47" s="150" t="s">
        <v>274</v>
      </c>
      <c r="C47" s="5" t="s">
        <v>276</v>
      </c>
      <c r="D47" s="150" t="s">
        <v>537</v>
      </c>
      <c r="E47" s="148" t="s">
        <v>275</v>
      </c>
    </row>
    <row r="48" spans="1:5" ht="20.100000000000001" customHeight="1">
      <c r="A48" s="5">
        <v>47</v>
      </c>
      <c r="B48" s="150" t="s">
        <v>271</v>
      </c>
      <c r="C48" s="5" t="s">
        <v>273</v>
      </c>
      <c r="D48" s="150" t="s">
        <v>538</v>
      </c>
      <c r="E48" s="148" t="s">
        <v>272</v>
      </c>
    </row>
    <row r="49" spans="1:5" ht="20.100000000000001" customHeight="1">
      <c r="A49" s="5">
        <v>48</v>
      </c>
      <c r="B49" s="150" t="s">
        <v>268</v>
      </c>
      <c r="C49" s="5" t="s">
        <v>270</v>
      </c>
      <c r="D49" s="150" t="s">
        <v>539</v>
      </c>
      <c r="E49" s="148" t="s">
        <v>269</v>
      </c>
    </row>
    <row r="50" spans="1:5" ht="20.100000000000001" customHeight="1">
      <c r="A50" s="5">
        <v>49</v>
      </c>
      <c r="B50" s="150" t="s">
        <v>265</v>
      </c>
      <c r="C50" s="5" t="s">
        <v>267</v>
      </c>
      <c r="D50" s="150" t="s">
        <v>540</v>
      </c>
      <c r="E50" s="148" t="s">
        <v>266</v>
      </c>
    </row>
    <row r="51" spans="1:5" ht="20.100000000000001" customHeight="1">
      <c r="A51" s="5">
        <v>50</v>
      </c>
      <c r="B51" s="150" t="s">
        <v>262</v>
      </c>
      <c r="C51" s="5" t="s">
        <v>264</v>
      </c>
      <c r="D51" s="150" t="s">
        <v>541</v>
      </c>
      <c r="E51" s="148" t="s">
        <v>263</v>
      </c>
    </row>
    <row r="52" spans="1:5" ht="20.100000000000001" customHeight="1">
      <c r="A52" s="5">
        <v>52</v>
      </c>
      <c r="B52" s="150" t="s">
        <v>259</v>
      </c>
      <c r="C52" s="5" t="s">
        <v>261</v>
      </c>
      <c r="D52" s="150" t="s">
        <v>542</v>
      </c>
      <c r="E52" s="148" t="s">
        <v>260</v>
      </c>
    </row>
    <row r="53" spans="1:5" ht="20.100000000000001" customHeight="1">
      <c r="A53" s="5">
        <v>53</v>
      </c>
      <c r="B53" s="150" t="s">
        <v>256</v>
      </c>
      <c r="C53" s="5" t="s">
        <v>258</v>
      </c>
      <c r="D53" s="150" t="s">
        <v>543</v>
      </c>
      <c r="E53" s="148" t="s">
        <v>257</v>
      </c>
    </row>
    <row r="54" spans="1:5" ht="20.100000000000001" customHeight="1">
      <c r="A54" s="5">
        <v>54</v>
      </c>
      <c r="B54" s="150" t="s">
        <v>253</v>
      </c>
      <c r="C54" s="5" t="s">
        <v>255</v>
      </c>
      <c r="D54" s="150" t="s">
        <v>544</v>
      </c>
      <c r="E54" s="148" t="s">
        <v>254</v>
      </c>
    </row>
    <row r="55" spans="1:5" ht="20.100000000000001" customHeight="1">
      <c r="A55" s="5">
        <v>55</v>
      </c>
      <c r="B55" s="150" t="s">
        <v>250</v>
      </c>
      <c r="C55" s="5" t="s">
        <v>252</v>
      </c>
      <c r="D55" s="150" t="s">
        <v>545</v>
      </c>
      <c r="E55" s="148" t="s">
        <v>251</v>
      </c>
    </row>
    <row r="56" spans="1:5" ht="20.100000000000001" customHeight="1">
      <c r="A56" s="5">
        <v>56</v>
      </c>
      <c r="B56" s="150" t="s">
        <v>247</v>
      </c>
      <c r="C56" s="5" t="s">
        <v>249</v>
      </c>
      <c r="D56" s="150" t="s">
        <v>546</v>
      </c>
      <c r="E56" s="148" t="s">
        <v>248</v>
      </c>
    </row>
    <row r="57" spans="1:5" ht="20.100000000000001" customHeight="1">
      <c r="A57" s="5">
        <v>57</v>
      </c>
      <c r="B57" s="150" t="s">
        <v>246</v>
      </c>
      <c r="C57" s="5" t="s">
        <v>665</v>
      </c>
      <c r="D57" s="150" t="s">
        <v>547</v>
      </c>
      <c r="E57" s="148" t="s">
        <v>666</v>
      </c>
    </row>
    <row r="58" spans="1:5" ht="20.100000000000001" customHeight="1">
      <c r="A58" s="5">
        <v>58</v>
      </c>
      <c r="B58" s="150" t="s">
        <v>243</v>
      </c>
      <c r="C58" s="5" t="s">
        <v>245</v>
      </c>
      <c r="D58" s="150" t="s">
        <v>548</v>
      </c>
      <c r="E58" s="148" t="s">
        <v>244</v>
      </c>
    </row>
    <row r="59" spans="1:5" ht="20.100000000000001" customHeight="1">
      <c r="A59" s="5">
        <v>59</v>
      </c>
      <c r="B59" s="150" t="s">
        <v>240</v>
      </c>
      <c r="C59" s="5" t="s">
        <v>242</v>
      </c>
      <c r="D59" s="150" t="s">
        <v>549</v>
      </c>
      <c r="E59" s="148" t="s">
        <v>241</v>
      </c>
    </row>
    <row r="60" spans="1:5" ht="20.100000000000001" customHeight="1">
      <c r="A60" s="5">
        <v>60</v>
      </c>
      <c r="B60" s="150" t="s">
        <v>237</v>
      </c>
      <c r="C60" s="5" t="s">
        <v>239</v>
      </c>
      <c r="D60" s="150" t="s">
        <v>550</v>
      </c>
      <c r="E60" s="148" t="s">
        <v>238</v>
      </c>
    </row>
    <row r="61" spans="1:5" ht="20.100000000000001" customHeight="1">
      <c r="A61" s="5">
        <v>61</v>
      </c>
      <c r="B61" s="150" t="s">
        <v>234</v>
      </c>
      <c r="C61" s="5" t="s">
        <v>236</v>
      </c>
      <c r="D61" s="150" t="s">
        <v>551</v>
      </c>
      <c r="E61" s="148" t="s">
        <v>235</v>
      </c>
    </row>
    <row r="62" spans="1:5" ht="20.100000000000001" customHeight="1">
      <c r="A62" s="5">
        <v>62</v>
      </c>
      <c r="B62" s="150" t="s">
        <v>231</v>
      </c>
      <c r="C62" s="5" t="s">
        <v>233</v>
      </c>
      <c r="D62" s="150" t="s">
        <v>552</v>
      </c>
      <c r="E62" s="148" t="s">
        <v>232</v>
      </c>
    </row>
    <row r="63" spans="1:5" ht="20.100000000000001" customHeight="1">
      <c r="A63" s="5">
        <v>63</v>
      </c>
      <c r="B63" s="150" t="s">
        <v>228</v>
      </c>
      <c r="C63" s="5" t="s">
        <v>230</v>
      </c>
      <c r="D63" s="150" t="s">
        <v>553</v>
      </c>
      <c r="E63" s="148" t="s">
        <v>229</v>
      </c>
    </row>
    <row r="64" spans="1:5" ht="20.100000000000001" customHeight="1">
      <c r="A64" s="5">
        <v>64</v>
      </c>
      <c r="B64" s="150" t="s">
        <v>227</v>
      </c>
      <c r="C64" s="5" t="s">
        <v>198</v>
      </c>
      <c r="D64" s="150" t="s">
        <v>554</v>
      </c>
      <c r="E64" s="148" t="s">
        <v>667</v>
      </c>
    </row>
    <row r="65" spans="1:5" ht="20.100000000000001" customHeight="1">
      <c r="A65" s="5">
        <v>65</v>
      </c>
      <c r="B65" s="150" t="s">
        <v>224</v>
      </c>
      <c r="C65" s="5" t="s">
        <v>226</v>
      </c>
      <c r="D65" s="150" t="s">
        <v>555</v>
      </c>
      <c r="E65" s="148" t="s">
        <v>225</v>
      </c>
    </row>
    <row r="66" spans="1:5" ht="20.100000000000001" customHeight="1">
      <c r="A66" s="5">
        <v>66</v>
      </c>
      <c r="B66" s="150" t="s">
        <v>221</v>
      </c>
      <c r="C66" s="5" t="s">
        <v>223</v>
      </c>
      <c r="D66" s="150" t="s">
        <v>556</v>
      </c>
      <c r="E66" s="148" t="s">
        <v>222</v>
      </c>
    </row>
    <row r="67" spans="1:5" ht="20.100000000000001" customHeight="1">
      <c r="A67" s="5">
        <v>67</v>
      </c>
      <c r="B67" s="150" t="s">
        <v>218</v>
      </c>
      <c r="C67" s="5" t="s">
        <v>220</v>
      </c>
      <c r="D67" s="150" t="s">
        <v>557</v>
      </c>
      <c r="E67" s="148" t="s">
        <v>219</v>
      </c>
    </row>
    <row r="68" spans="1:5" ht="20.100000000000001" customHeight="1">
      <c r="A68" s="5">
        <v>68</v>
      </c>
      <c r="B68" s="150" t="s">
        <v>215</v>
      </c>
      <c r="C68" s="5" t="s">
        <v>217</v>
      </c>
      <c r="D68" s="150" t="s">
        <v>558</v>
      </c>
      <c r="E68" s="148" t="s">
        <v>216</v>
      </c>
    </row>
    <row r="69" spans="1:5" ht="20.100000000000001" customHeight="1">
      <c r="A69" s="5">
        <v>69</v>
      </c>
      <c r="B69" s="150" t="s">
        <v>212</v>
      </c>
      <c r="C69" s="5" t="s">
        <v>214</v>
      </c>
      <c r="D69" s="150" t="s">
        <v>559</v>
      </c>
      <c r="E69" s="148" t="s">
        <v>213</v>
      </c>
    </row>
    <row r="70" spans="1:5" ht="20.100000000000001" customHeight="1">
      <c r="A70" s="5">
        <v>70</v>
      </c>
      <c r="B70" s="150" t="s">
        <v>211</v>
      </c>
      <c r="C70" s="5" t="s">
        <v>668</v>
      </c>
      <c r="D70" s="150" t="s">
        <v>669</v>
      </c>
      <c r="E70" s="148" t="s">
        <v>670</v>
      </c>
    </row>
    <row r="71" spans="1:5" ht="20.100000000000001" customHeight="1">
      <c r="A71" s="5">
        <v>71</v>
      </c>
      <c r="B71" s="150" t="s">
        <v>208</v>
      </c>
      <c r="C71" s="5" t="s">
        <v>210</v>
      </c>
      <c r="D71" s="150" t="s">
        <v>561</v>
      </c>
      <c r="E71" s="148" t="s">
        <v>209</v>
      </c>
    </row>
    <row r="72" spans="1:5" ht="20.100000000000001" customHeight="1">
      <c r="A72" s="5">
        <v>72</v>
      </c>
      <c r="B72" s="150" t="s">
        <v>205</v>
      </c>
      <c r="C72" s="5" t="s">
        <v>207</v>
      </c>
      <c r="D72" s="150" t="s">
        <v>562</v>
      </c>
      <c r="E72" s="148" t="s">
        <v>206</v>
      </c>
    </row>
    <row r="73" spans="1:5" ht="20.100000000000001" customHeight="1">
      <c r="A73" s="5">
        <v>73</v>
      </c>
      <c r="B73" s="150" t="s">
        <v>202</v>
      </c>
      <c r="C73" s="5" t="s">
        <v>204</v>
      </c>
      <c r="D73" s="150" t="s">
        <v>563</v>
      </c>
      <c r="E73" s="148" t="s">
        <v>203</v>
      </c>
    </row>
    <row r="74" spans="1:5" ht="20.100000000000001" customHeight="1">
      <c r="A74" s="5">
        <v>74</v>
      </c>
      <c r="B74" s="150" t="s">
        <v>199</v>
      </c>
      <c r="C74" s="5" t="s">
        <v>201</v>
      </c>
      <c r="D74" s="150" t="s">
        <v>564</v>
      </c>
      <c r="E74" s="148" t="s">
        <v>200</v>
      </c>
    </row>
    <row r="75" spans="1:5" ht="20.100000000000001" customHeight="1">
      <c r="A75" s="5">
        <v>75</v>
      </c>
      <c r="B75" s="150" t="s">
        <v>197</v>
      </c>
      <c r="C75" s="5" t="s">
        <v>198</v>
      </c>
      <c r="D75" s="150" t="s">
        <v>554</v>
      </c>
      <c r="E75" s="148" t="s">
        <v>671</v>
      </c>
    </row>
    <row r="76" spans="1:5" ht="20.100000000000001" customHeight="1">
      <c r="A76" s="5">
        <v>76</v>
      </c>
      <c r="B76" s="150" t="s">
        <v>194</v>
      </c>
      <c r="C76" s="5" t="s">
        <v>196</v>
      </c>
      <c r="D76" s="150" t="s">
        <v>565</v>
      </c>
      <c r="E76" s="148" t="s">
        <v>195</v>
      </c>
    </row>
    <row r="77" spans="1:5" ht="20.100000000000001" customHeight="1">
      <c r="A77" s="5">
        <v>77</v>
      </c>
      <c r="B77" s="150" t="s">
        <v>191</v>
      </c>
      <c r="C77" s="5" t="s">
        <v>193</v>
      </c>
      <c r="D77" s="150" t="s">
        <v>566</v>
      </c>
      <c r="E77" s="148" t="s">
        <v>192</v>
      </c>
    </row>
    <row r="78" spans="1:5" ht="20.100000000000001" customHeight="1">
      <c r="A78" s="5">
        <v>78</v>
      </c>
      <c r="B78" s="150" t="s">
        <v>188</v>
      </c>
      <c r="C78" s="5" t="s">
        <v>190</v>
      </c>
      <c r="D78" s="150" t="s">
        <v>567</v>
      </c>
      <c r="E78" s="148" t="s">
        <v>189</v>
      </c>
    </row>
    <row r="79" spans="1:5" ht="20.100000000000001" customHeight="1">
      <c r="A79" s="5">
        <v>79</v>
      </c>
      <c r="B79" s="150" t="s">
        <v>185</v>
      </c>
      <c r="C79" s="5" t="s">
        <v>187</v>
      </c>
      <c r="D79" s="150" t="s">
        <v>568</v>
      </c>
      <c r="E79" s="148" t="s">
        <v>186</v>
      </c>
    </row>
    <row r="80" spans="1:5" ht="20.100000000000001" customHeight="1">
      <c r="A80" s="5">
        <v>80</v>
      </c>
      <c r="B80" s="150" t="s">
        <v>182</v>
      </c>
      <c r="C80" s="5" t="s">
        <v>184</v>
      </c>
      <c r="D80" s="150" t="s">
        <v>569</v>
      </c>
      <c r="E80" s="148" t="s">
        <v>183</v>
      </c>
    </row>
    <row r="81" spans="1:5" ht="20.100000000000001" customHeight="1">
      <c r="A81" s="5">
        <v>81</v>
      </c>
      <c r="B81" s="150" t="s">
        <v>132</v>
      </c>
      <c r="C81" s="5" t="s">
        <v>133</v>
      </c>
      <c r="D81" s="150" t="s">
        <v>672</v>
      </c>
      <c r="E81" s="148" t="s">
        <v>181</v>
      </c>
    </row>
    <row r="82" spans="1:5" ht="20.100000000000001" customHeight="1">
      <c r="A82" s="5">
        <v>82</v>
      </c>
      <c r="B82" s="150" t="s">
        <v>130</v>
      </c>
      <c r="C82" s="5" t="s">
        <v>131</v>
      </c>
      <c r="D82" s="150" t="s">
        <v>570</v>
      </c>
      <c r="E82" s="148" t="s">
        <v>674</v>
      </c>
    </row>
    <row r="83" spans="1:5" ht="20.100000000000001" customHeight="1">
      <c r="A83" s="5">
        <v>83</v>
      </c>
      <c r="B83" s="150" t="s">
        <v>128</v>
      </c>
      <c r="C83" s="5" t="s">
        <v>129</v>
      </c>
      <c r="D83" s="150" t="s">
        <v>673</v>
      </c>
      <c r="E83" s="148" t="s">
        <v>178</v>
      </c>
    </row>
    <row r="84" spans="1:5" ht="20.100000000000001" customHeight="1">
      <c r="A84" s="5">
        <v>84</v>
      </c>
      <c r="B84" s="150" t="s">
        <v>126</v>
      </c>
      <c r="C84" s="5" t="s">
        <v>127</v>
      </c>
      <c r="D84" s="150" t="s">
        <v>571</v>
      </c>
      <c r="E84" s="148" t="s">
        <v>177</v>
      </c>
    </row>
    <row r="85" spans="1:5" ht="20.100000000000001" customHeight="1">
      <c r="A85" s="5">
        <v>85</v>
      </c>
      <c r="B85" s="150" t="s">
        <v>124</v>
      </c>
      <c r="C85" s="5" t="s">
        <v>125</v>
      </c>
      <c r="D85" s="150" t="s">
        <v>572</v>
      </c>
      <c r="E85" s="148" t="s">
        <v>180</v>
      </c>
    </row>
    <row r="86" spans="1:5" ht="20.100000000000001" customHeight="1">
      <c r="A86" s="5">
        <v>86</v>
      </c>
      <c r="B86" s="150" t="s">
        <v>122</v>
      </c>
      <c r="C86" s="5" t="s">
        <v>123</v>
      </c>
      <c r="D86" s="150" t="s">
        <v>573</v>
      </c>
      <c r="E86" s="148" t="s">
        <v>179</v>
      </c>
    </row>
    <row r="87" spans="1:5" ht="20.100000000000001" customHeight="1">
      <c r="A87" s="5">
        <v>87</v>
      </c>
      <c r="B87" s="150" t="s">
        <v>120</v>
      </c>
      <c r="C87" s="5" t="s">
        <v>121</v>
      </c>
      <c r="D87" s="150" t="s">
        <v>574</v>
      </c>
      <c r="E87" s="148" t="s">
        <v>155</v>
      </c>
    </row>
    <row r="88" spans="1:5" ht="20.100000000000001" customHeight="1">
      <c r="A88" s="5">
        <v>88</v>
      </c>
      <c r="B88" s="150" t="s">
        <v>118</v>
      </c>
      <c r="C88" s="5" t="s">
        <v>418</v>
      </c>
      <c r="D88" s="150" t="s">
        <v>575</v>
      </c>
      <c r="E88" s="148" t="s">
        <v>176</v>
      </c>
    </row>
    <row r="89" spans="1:5" ht="20.100000000000001" customHeight="1">
      <c r="A89" s="5">
        <v>89</v>
      </c>
      <c r="B89" s="150" t="s">
        <v>117</v>
      </c>
      <c r="C89" s="5" t="s">
        <v>119</v>
      </c>
      <c r="D89" s="150" t="s">
        <v>576</v>
      </c>
      <c r="E89" s="148" t="s">
        <v>675</v>
      </c>
    </row>
    <row r="90" spans="1:5" ht="20.100000000000001" customHeight="1">
      <c r="A90" s="5">
        <v>90</v>
      </c>
      <c r="B90" s="150" t="s">
        <v>115</v>
      </c>
      <c r="C90" s="5" t="s">
        <v>116</v>
      </c>
      <c r="D90" s="150" t="s">
        <v>676</v>
      </c>
      <c r="E90" s="148" t="s">
        <v>154</v>
      </c>
    </row>
    <row r="91" spans="1:5" ht="20.100000000000001" customHeight="1">
      <c r="A91" s="5">
        <v>91</v>
      </c>
      <c r="B91" s="150" t="s">
        <v>113</v>
      </c>
      <c r="C91" s="5" t="s">
        <v>114</v>
      </c>
      <c r="D91" s="150" t="s">
        <v>577</v>
      </c>
      <c r="E91" s="148" t="s">
        <v>164</v>
      </c>
    </row>
    <row r="92" spans="1:5" ht="20.100000000000001" customHeight="1">
      <c r="A92" s="5">
        <v>92</v>
      </c>
      <c r="B92" s="150" t="s">
        <v>111</v>
      </c>
      <c r="C92" s="5" t="s">
        <v>112</v>
      </c>
      <c r="D92" s="150"/>
      <c r="E92" s="148" t="s">
        <v>163</v>
      </c>
    </row>
    <row r="93" spans="1:5" ht="20.100000000000001" customHeight="1">
      <c r="A93" s="5">
        <v>93</v>
      </c>
      <c r="B93" s="150" t="s">
        <v>109</v>
      </c>
      <c r="C93" s="5" t="s">
        <v>110</v>
      </c>
      <c r="D93" s="150" t="s">
        <v>578</v>
      </c>
      <c r="E93" s="148" t="s">
        <v>175</v>
      </c>
    </row>
    <row r="94" spans="1:5" ht="20.100000000000001" customHeight="1">
      <c r="A94" s="5">
        <v>94</v>
      </c>
      <c r="B94" s="150" t="s">
        <v>107</v>
      </c>
      <c r="C94" s="5" t="s">
        <v>108</v>
      </c>
      <c r="D94" s="150" t="s">
        <v>579</v>
      </c>
      <c r="E94" s="148" t="s">
        <v>174</v>
      </c>
    </row>
    <row r="95" spans="1:5" ht="20.100000000000001" customHeight="1">
      <c r="A95" s="5">
        <v>95</v>
      </c>
      <c r="B95" s="150" t="s">
        <v>105</v>
      </c>
      <c r="C95" s="5" t="s">
        <v>106</v>
      </c>
      <c r="D95" s="150" t="s">
        <v>580</v>
      </c>
      <c r="E95" s="148" t="s">
        <v>153</v>
      </c>
    </row>
    <row r="96" spans="1:5" ht="20.100000000000001" customHeight="1">
      <c r="A96" s="5">
        <v>96</v>
      </c>
      <c r="B96" s="150" t="s">
        <v>103</v>
      </c>
      <c r="C96" s="5" t="s">
        <v>104</v>
      </c>
      <c r="D96" s="150" t="s">
        <v>581</v>
      </c>
      <c r="E96" s="148" t="s">
        <v>173</v>
      </c>
    </row>
    <row r="97" spans="1:5" ht="20.100000000000001" customHeight="1">
      <c r="A97" s="5">
        <v>97</v>
      </c>
      <c r="B97" s="150" t="s">
        <v>101</v>
      </c>
      <c r="C97" s="5" t="s">
        <v>102</v>
      </c>
      <c r="D97" s="150" t="s">
        <v>582</v>
      </c>
      <c r="E97" s="148" t="s">
        <v>152</v>
      </c>
    </row>
    <row r="98" spans="1:5" ht="20.100000000000001" customHeight="1">
      <c r="A98" s="5">
        <v>98</v>
      </c>
      <c r="B98" s="150" t="s">
        <v>99</v>
      </c>
      <c r="C98" s="5" t="s">
        <v>100</v>
      </c>
      <c r="D98" s="150" t="s">
        <v>583</v>
      </c>
      <c r="E98" s="148" t="s">
        <v>151</v>
      </c>
    </row>
    <row r="99" spans="1:5" ht="20.100000000000001" customHeight="1">
      <c r="A99" s="5">
        <v>99</v>
      </c>
      <c r="B99" s="150" t="s">
        <v>98</v>
      </c>
      <c r="C99" s="5" t="s">
        <v>97</v>
      </c>
      <c r="D99" s="150" t="s">
        <v>584</v>
      </c>
      <c r="E99" s="148" t="s">
        <v>419</v>
      </c>
    </row>
    <row r="100" spans="1:5" ht="20.100000000000001" customHeight="1">
      <c r="A100" s="5">
        <v>100</v>
      </c>
      <c r="B100" s="150" t="s">
        <v>96</v>
      </c>
      <c r="C100" s="5" t="s">
        <v>97</v>
      </c>
      <c r="D100" s="150" t="s">
        <v>584</v>
      </c>
      <c r="E100" s="148" t="s">
        <v>420</v>
      </c>
    </row>
    <row r="101" spans="1:5" ht="20.100000000000001" customHeight="1">
      <c r="A101" s="5">
        <v>101</v>
      </c>
      <c r="B101" s="150" t="s">
        <v>94</v>
      </c>
      <c r="C101" s="5" t="s">
        <v>95</v>
      </c>
      <c r="D101" s="150" t="s">
        <v>677</v>
      </c>
      <c r="E101" s="148" t="s">
        <v>678</v>
      </c>
    </row>
    <row r="102" spans="1:5" ht="20.100000000000001" customHeight="1">
      <c r="A102" s="5">
        <v>102</v>
      </c>
      <c r="B102" s="150" t="s">
        <v>92</v>
      </c>
      <c r="C102" s="5" t="s">
        <v>93</v>
      </c>
      <c r="D102" s="150" t="s">
        <v>586</v>
      </c>
      <c r="E102" s="148" t="s">
        <v>150</v>
      </c>
    </row>
    <row r="103" spans="1:5" ht="20.100000000000001" customHeight="1">
      <c r="A103" s="5">
        <v>103</v>
      </c>
      <c r="B103" s="150" t="s">
        <v>90</v>
      </c>
      <c r="C103" s="5" t="s">
        <v>91</v>
      </c>
      <c r="D103" s="150" t="s">
        <v>587</v>
      </c>
      <c r="E103" s="148" t="s">
        <v>162</v>
      </c>
    </row>
    <row r="104" spans="1:5" ht="20.100000000000001" customHeight="1">
      <c r="A104" s="5">
        <v>104</v>
      </c>
      <c r="B104" s="150" t="s">
        <v>88</v>
      </c>
      <c r="C104" s="5" t="s">
        <v>89</v>
      </c>
      <c r="D104" s="150" t="s">
        <v>588</v>
      </c>
      <c r="E104" s="148" t="s">
        <v>149</v>
      </c>
    </row>
    <row r="105" spans="1:5" ht="20.100000000000001" customHeight="1">
      <c r="A105" s="5">
        <v>105</v>
      </c>
      <c r="B105" s="150" t="s">
        <v>73</v>
      </c>
      <c r="C105" s="5" t="s">
        <v>84</v>
      </c>
      <c r="D105" s="150" t="s">
        <v>679</v>
      </c>
      <c r="E105" s="148" t="s">
        <v>161</v>
      </c>
    </row>
    <row r="106" spans="1:5" ht="20.100000000000001" customHeight="1">
      <c r="A106" s="5">
        <v>106</v>
      </c>
      <c r="B106" s="150" t="s">
        <v>72</v>
      </c>
      <c r="C106" s="5" t="s">
        <v>83</v>
      </c>
      <c r="D106" s="150" t="s">
        <v>680</v>
      </c>
      <c r="E106" s="148" t="s">
        <v>172</v>
      </c>
    </row>
    <row r="107" spans="1:5" ht="20.100000000000001" customHeight="1">
      <c r="A107" s="5">
        <v>107</v>
      </c>
      <c r="B107" s="150" t="s">
        <v>71</v>
      </c>
      <c r="C107" s="5" t="s">
        <v>82</v>
      </c>
      <c r="D107" s="150" t="s">
        <v>681</v>
      </c>
      <c r="E107" s="148" t="s">
        <v>160</v>
      </c>
    </row>
    <row r="108" spans="1:5" ht="20.100000000000001" customHeight="1">
      <c r="A108" s="5">
        <v>108</v>
      </c>
      <c r="B108" s="150" t="s">
        <v>70</v>
      </c>
      <c r="C108" s="5" t="s">
        <v>18</v>
      </c>
      <c r="D108" s="150" t="s">
        <v>682</v>
      </c>
      <c r="E108" s="148" t="s">
        <v>148</v>
      </c>
    </row>
    <row r="109" spans="1:5" ht="20.100000000000001" customHeight="1">
      <c r="A109" s="5">
        <v>109</v>
      </c>
      <c r="B109" s="150" t="s">
        <v>69</v>
      </c>
      <c r="C109" s="5" t="s">
        <v>683</v>
      </c>
      <c r="D109" s="150" t="s">
        <v>589</v>
      </c>
      <c r="E109" s="148" t="s">
        <v>147</v>
      </c>
    </row>
    <row r="110" spans="1:5" ht="20.100000000000001" customHeight="1">
      <c r="A110" s="5">
        <v>110</v>
      </c>
      <c r="B110" s="150" t="s">
        <v>67</v>
      </c>
      <c r="C110" s="5" t="s">
        <v>68</v>
      </c>
      <c r="D110" s="150" t="s">
        <v>590</v>
      </c>
      <c r="E110" s="148" t="s">
        <v>171</v>
      </c>
    </row>
    <row r="111" spans="1:5" ht="20.100000000000001" customHeight="1">
      <c r="A111" s="5">
        <v>111</v>
      </c>
      <c r="B111" s="150" t="s">
        <v>66</v>
      </c>
      <c r="C111" s="5" t="s">
        <v>684</v>
      </c>
      <c r="D111" s="150" t="s">
        <v>591</v>
      </c>
      <c r="E111" s="148" t="s">
        <v>685</v>
      </c>
    </row>
    <row r="112" spans="1:5" ht="20.100000000000001" customHeight="1">
      <c r="A112" s="5">
        <v>112</v>
      </c>
      <c r="B112" s="150" t="s">
        <v>64</v>
      </c>
      <c r="C112" s="5" t="s">
        <v>65</v>
      </c>
      <c r="D112" s="150" t="s">
        <v>592</v>
      </c>
      <c r="E112" s="148" t="s">
        <v>146</v>
      </c>
    </row>
    <row r="113" spans="1:5" ht="20.100000000000001" customHeight="1">
      <c r="A113" s="5">
        <v>113</v>
      </c>
      <c r="B113" s="150" t="s">
        <v>63</v>
      </c>
      <c r="C113" s="5" t="s">
        <v>81</v>
      </c>
      <c r="D113" s="150" t="s">
        <v>593</v>
      </c>
      <c r="E113" s="148" t="s">
        <v>170</v>
      </c>
    </row>
    <row r="114" spans="1:5" ht="20.100000000000001" customHeight="1">
      <c r="A114" s="5">
        <v>114</v>
      </c>
      <c r="B114" s="150" t="s">
        <v>62</v>
      </c>
      <c r="C114" s="5" t="s">
        <v>80</v>
      </c>
      <c r="D114" s="150" t="s">
        <v>594</v>
      </c>
      <c r="E114" s="148" t="s">
        <v>159</v>
      </c>
    </row>
    <row r="115" spans="1:5" ht="20.100000000000001" customHeight="1">
      <c r="A115" s="5">
        <v>115</v>
      </c>
      <c r="B115" s="150" t="s">
        <v>60</v>
      </c>
      <c r="C115" s="5" t="s">
        <v>61</v>
      </c>
      <c r="D115" s="150" t="s">
        <v>595</v>
      </c>
      <c r="E115" s="148" t="s">
        <v>169</v>
      </c>
    </row>
    <row r="116" spans="1:5" ht="20.100000000000001" customHeight="1">
      <c r="A116" s="5">
        <v>116</v>
      </c>
      <c r="B116" s="150" t="s">
        <v>58</v>
      </c>
      <c r="C116" s="5" t="s">
        <v>59</v>
      </c>
      <c r="D116" s="150" t="s">
        <v>596</v>
      </c>
      <c r="E116" s="148" t="s">
        <v>145</v>
      </c>
    </row>
    <row r="117" spans="1:5" ht="20.100000000000001" customHeight="1">
      <c r="A117" s="5">
        <v>117</v>
      </c>
      <c r="B117" s="150" t="s">
        <v>57</v>
      </c>
      <c r="C117" s="5" t="s">
        <v>79</v>
      </c>
      <c r="D117" s="150" t="s">
        <v>597</v>
      </c>
      <c r="E117" s="148" t="s">
        <v>144</v>
      </c>
    </row>
    <row r="118" spans="1:5" ht="20.100000000000001" customHeight="1">
      <c r="A118" s="5">
        <v>118</v>
      </c>
      <c r="B118" s="150" t="s">
        <v>55</v>
      </c>
      <c r="C118" s="5" t="s">
        <v>56</v>
      </c>
      <c r="D118" s="150" t="s">
        <v>585</v>
      </c>
      <c r="E118" s="148" t="s">
        <v>143</v>
      </c>
    </row>
    <row r="119" spans="1:5" ht="20.100000000000001" customHeight="1">
      <c r="A119" s="5">
        <v>119</v>
      </c>
      <c r="B119" s="150" t="s">
        <v>54</v>
      </c>
      <c r="C119" s="5" t="s">
        <v>78</v>
      </c>
      <c r="D119" s="150" t="s">
        <v>598</v>
      </c>
      <c r="E119" s="148" t="s">
        <v>142</v>
      </c>
    </row>
    <row r="120" spans="1:5" ht="20.100000000000001" customHeight="1">
      <c r="A120" s="5">
        <v>120</v>
      </c>
      <c r="B120" s="150" t="s">
        <v>52</v>
      </c>
      <c r="C120" s="5" t="s">
        <v>53</v>
      </c>
      <c r="D120" s="150" t="s">
        <v>599</v>
      </c>
      <c r="E120" s="148" t="s">
        <v>686</v>
      </c>
    </row>
    <row r="121" spans="1:5" ht="20.100000000000001" customHeight="1">
      <c r="A121" s="5">
        <v>121</v>
      </c>
      <c r="B121" s="150" t="s">
        <v>50</v>
      </c>
      <c r="C121" s="5" t="s">
        <v>51</v>
      </c>
      <c r="D121" s="150" t="s">
        <v>600</v>
      </c>
      <c r="E121" s="148" t="s">
        <v>166</v>
      </c>
    </row>
    <row r="122" spans="1:5" ht="20.100000000000001" customHeight="1">
      <c r="A122" s="5">
        <v>122</v>
      </c>
      <c r="B122" s="150" t="s">
        <v>48</v>
      </c>
      <c r="C122" s="5" t="s">
        <v>49</v>
      </c>
      <c r="D122" s="150" t="s">
        <v>601</v>
      </c>
      <c r="E122" s="148" t="s">
        <v>687</v>
      </c>
    </row>
    <row r="123" spans="1:5" ht="20.100000000000001" customHeight="1">
      <c r="A123" s="5">
        <v>123</v>
      </c>
      <c r="B123" s="150" t="s">
        <v>47</v>
      </c>
      <c r="C123" s="5" t="s">
        <v>77</v>
      </c>
      <c r="D123" s="150" t="s">
        <v>602</v>
      </c>
      <c r="E123" s="148" t="s">
        <v>141</v>
      </c>
    </row>
    <row r="124" spans="1:5" ht="20.100000000000001" customHeight="1">
      <c r="A124" s="5">
        <v>124</v>
      </c>
      <c r="B124" s="150" t="s">
        <v>45</v>
      </c>
      <c r="C124" s="5" t="s">
        <v>46</v>
      </c>
      <c r="D124" s="150" t="s">
        <v>518</v>
      </c>
      <c r="E124" s="148" t="s">
        <v>168</v>
      </c>
    </row>
    <row r="125" spans="1:5" ht="20.100000000000001" customHeight="1">
      <c r="A125" s="5">
        <v>125</v>
      </c>
      <c r="B125" s="150" t="s">
        <v>43</v>
      </c>
      <c r="C125" s="5" t="s">
        <v>44</v>
      </c>
      <c r="D125" s="150" t="s">
        <v>603</v>
      </c>
      <c r="E125" s="148" t="s">
        <v>140</v>
      </c>
    </row>
    <row r="126" spans="1:5" ht="20.100000000000001" customHeight="1">
      <c r="A126" s="5">
        <v>126</v>
      </c>
      <c r="B126" s="150" t="s">
        <v>41</v>
      </c>
      <c r="C126" s="5" t="s">
        <v>42</v>
      </c>
      <c r="D126" s="150" t="s">
        <v>604</v>
      </c>
      <c r="E126" s="148" t="s">
        <v>167</v>
      </c>
    </row>
    <row r="127" spans="1:5" ht="20.100000000000001" customHeight="1">
      <c r="A127" s="5">
        <v>127</v>
      </c>
      <c r="B127" s="150" t="s">
        <v>39</v>
      </c>
      <c r="C127" s="5" t="s">
        <v>40</v>
      </c>
      <c r="D127" s="150" t="s">
        <v>605</v>
      </c>
      <c r="E127" s="148" t="s">
        <v>139</v>
      </c>
    </row>
    <row r="128" spans="1:5" ht="20.100000000000001" customHeight="1">
      <c r="A128" s="5">
        <v>128</v>
      </c>
      <c r="B128" s="150" t="s">
        <v>37</v>
      </c>
      <c r="C128" s="5" t="s">
        <v>38</v>
      </c>
      <c r="D128" s="150" t="s">
        <v>606</v>
      </c>
      <c r="E128" s="148" t="s">
        <v>138</v>
      </c>
    </row>
    <row r="129" spans="1:5" ht="20.100000000000001" customHeight="1">
      <c r="A129" s="5">
        <v>129</v>
      </c>
      <c r="B129" s="150" t="s">
        <v>35</v>
      </c>
      <c r="C129" s="5" t="s">
        <v>36</v>
      </c>
      <c r="D129" s="150" t="s">
        <v>607</v>
      </c>
      <c r="E129" s="148" t="s">
        <v>158</v>
      </c>
    </row>
    <row r="130" spans="1:5" ht="20.100000000000001" customHeight="1">
      <c r="A130" s="5">
        <v>130</v>
      </c>
      <c r="B130" s="150" t="s">
        <v>34</v>
      </c>
      <c r="C130" s="5" t="s">
        <v>76</v>
      </c>
      <c r="D130" s="150" t="s">
        <v>608</v>
      </c>
      <c r="E130" s="148" t="s">
        <v>157</v>
      </c>
    </row>
    <row r="131" spans="1:5" ht="20.100000000000001" customHeight="1">
      <c r="A131" s="5">
        <v>131</v>
      </c>
      <c r="B131" s="150" t="s">
        <v>32</v>
      </c>
      <c r="C131" s="5" t="s">
        <v>33</v>
      </c>
      <c r="D131" s="150" t="s">
        <v>609</v>
      </c>
      <c r="E131" s="148" t="s">
        <v>137</v>
      </c>
    </row>
    <row r="132" spans="1:5" ht="20.100000000000001" customHeight="1">
      <c r="A132" s="5">
        <v>132</v>
      </c>
      <c r="B132" s="150" t="s">
        <v>30</v>
      </c>
      <c r="C132" s="5" t="s">
        <v>31</v>
      </c>
      <c r="D132" s="150" t="s">
        <v>610</v>
      </c>
      <c r="E132" s="148" t="s">
        <v>136</v>
      </c>
    </row>
    <row r="133" spans="1:5" ht="20.100000000000001" customHeight="1">
      <c r="A133" s="5">
        <v>133</v>
      </c>
      <c r="B133" s="150" t="s">
        <v>74</v>
      </c>
      <c r="C133" s="5" t="s">
        <v>75</v>
      </c>
      <c r="D133" s="150" t="s">
        <v>600</v>
      </c>
      <c r="E133" s="148" t="s">
        <v>166</v>
      </c>
    </row>
    <row r="134" spans="1:5" ht="20.100000000000001" customHeight="1">
      <c r="A134" s="5">
        <v>134</v>
      </c>
      <c r="B134" s="150" t="s">
        <v>28</v>
      </c>
      <c r="C134" s="5" t="s">
        <v>29</v>
      </c>
      <c r="D134" s="150" t="s">
        <v>611</v>
      </c>
      <c r="E134" s="148" t="s">
        <v>135</v>
      </c>
    </row>
    <row r="135" spans="1:5" ht="20.100000000000001" customHeight="1">
      <c r="A135" s="5">
        <v>135</v>
      </c>
      <c r="B135" s="150" t="s">
        <v>26</v>
      </c>
      <c r="C135" s="5" t="s">
        <v>27</v>
      </c>
      <c r="D135" s="150" t="s">
        <v>612</v>
      </c>
      <c r="E135" s="148" t="s">
        <v>156</v>
      </c>
    </row>
    <row r="136" spans="1:5" ht="20.100000000000001" customHeight="1">
      <c r="A136" s="5">
        <v>136</v>
      </c>
      <c r="B136" s="150" t="s">
        <v>24</v>
      </c>
      <c r="C136" s="5" t="s">
        <v>25</v>
      </c>
      <c r="D136" s="150" t="s">
        <v>613</v>
      </c>
      <c r="E136" s="148" t="s">
        <v>134</v>
      </c>
    </row>
    <row r="137" spans="1:5" ht="20.100000000000001" customHeight="1">
      <c r="A137" s="5">
        <v>137</v>
      </c>
      <c r="B137" s="150" t="s">
        <v>23</v>
      </c>
      <c r="C137" s="5" t="s">
        <v>22</v>
      </c>
      <c r="D137" s="150" t="s">
        <v>614</v>
      </c>
      <c r="E137" s="148" t="s">
        <v>165</v>
      </c>
    </row>
    <row r="138" spans="1:5" ht="20.100000000000001" customHeight="1">
      <c r="A138" s="5">
        <v>138</v>
      </c>
      <c r="B138" s="150" t="s">
        <v>19</v>
      </c>
      <c r="C138" s="5" t="s">
        <v>22</v>
      </c>
      <c r="D138" s="150" t="s">
        <v>614</v>
      </c>
      <c r="E138" s="148" t="s">
        <v>165</v>
      </c>
    </row>
    <row r="139" spans="1:5" ht="20.100000000000001" customHeight="1">
      <c r="A139" s="5">
        <v>139</v>
      </c>
      <c r="B139" s="150" t="s">
        <v>20</v>
      </c>
      <c r="C139" s="5" t="s">
        <v>21</v>
      </c>
      <c r="D139" s="150" t="s">
        <v>615</v>
      </c>
      <c r="E139" s="148" t="s">
        <v>423</v>
      </c>
    </row>
    <row r="140" spans="1:5" ht="20.100000000000001" customHeight="1">
      <c r="A140" s="5">
        <v>140</v>
      </c>
      <c r="B140" s="150" t="s">
        <v>400</v>
      </c>
      <c r="C140" s="5" t="s">
        <v>401</v>
      </c>
      <c r="D140" s="150" t="s">
        <v>560</v>
      </c>
      <c r="E140" s="148" t="s">
        <v>402</v>
      </c>
    </row>
    <row r="141" spans="1:5" ht="20.100000000000001" customHeight="1">
      <c r="A141" s="5">
        <v>141</v>
      </c>
      <c r="B141" s="150" t="s">
        <v>403</v>
      </c>
      <c r="C141" s="5" t="s">
        <v>404</v>
      </c>
      <c r="D141" s="150" t="s">
        <v>616</v>
      </c>
      <c r="E141" s="148" t="s">
        <v>405</v>
      </c>
    </row>
    <row r="142" spans="1:5" ht="20.100000000000001" customHeight="1">
      <c r="A142" s="5">
        <v>142</v>
      </c>
      <c r="B142" s="150" t="s">
        <v>406</v>
      </c>
      <c r="C142" s="5" t="s">
        <v>407</v>
      </c>
      <c r="D142" s="150" t="s">
        <v>617</v>
      </c>
      <c r="E142" s="148" t="s">
        <v>408</v>
      </c>
    </row>
    <row r="143" spans="1:5" ht="20.100000000000001" customHeight="1">
      <c r="A143" s="5">
        <v>143</v>
      </c>
      <c r="B143" s="150" t="s">
        <v>409</v>
      </c>
      <c r="C143" s="5" t="s">
        <v>410</v>
      </c>
      <c r="D143" s="150" t="s">
        <v>618</v>
      </c>
      <c r="E143" s="148" t="s">
        <v>411</v>
      </c>
    </row>
    <row r="144" spans="1:5" ht="20.100000000000001" customHeight="1">
      <c r="A144" s="5">
        <v>144</v>
      </c>
      <c r="B144" s="150" t="s">
        <v>412</v>
      </c>
      <c r="C144" s="5" t="s">
        <v>413</v>
      </c>
      <c r="D144" s="150" t="s">
        <v>619</v>
      </c>
      <c r="E144" s="148" t="s">
        <v>414</v>
      </c>
    </row>
    <row r="145" spans="1:5" ht="20.100000000000001" customHeight="1">
      <c r="A145" s="5">
        <v>145</v>
      </c>
      <c r="B145" s="150" t="s">
        <v>425</v>
      </c>
      <c r="C145" s="5" t="s">
        <v>426</v>
      </c>
      <c r="D145" s="150" t="s">
        <v>620</v>
      </c>
      <c r="E145" s="148" t="s">
        <v>424</v>
      </c>
    </row>
    <row r="146" spans="1:5" ht="20.100000000000001" customHeight="1">
      <c r="A146" s="5">
        <v>146</v>
      </c>
      <c r="B146" s="150" t="s">
        <v>481</v>
      </c>
      <c r="C146" s="5" t="s">
        <v>688</v>
      </c>
      <c r="D146" s="150" t="s">
        <v>621</v>
      </c>
      <c r="E146" s="148" t="s">
        <v>689</v>
      </c>
    </row>
    <row r="147" spans="1:5">
      <c r="A147" s="11">
        <v>147</v>
      </c>
      <c r="B147" s="150" t="s">
        <v>636</v>
      </c>
      <c r="C147" s="11" t="s">
        <v>637</v>
      </c>
      <c r="D147" s="150" t="s">
        <v>638</v>
      </c>
      <c r="E147" s="149" t="s">
        <v>639</v>
      </c>
    </row>
    <row r="148" spans="1:5">
      <c r="A148" s="11">
        <v>148</v>
      </c>
      <c r="B148" s="150" t="s">
        <v>640</v>
      </c>
      <c r="C148" s="11" t="s">
        <v>641</v>
      </c>
      <c r="D148" s="150" t="s">
        <v>642</v>
      </c>
      <c r="E148" s="149" t="s">
        <v>643</v>
      </c>
    </row>
    <row r="149" spans="1:5">
      <c r="A149" s="11">
        <v>149</v>
      </c>
      <c r="B149" s="150" t="s">
        <v>644</v>
      </c>
      <c r="C149" s="11" t="s">
        <v>645</v>
      </c>
      <c r="D149" s="150" t="s">
        <v>646</v>
      </c>
      <c r="E149" s="149" t="s">
        <v>647</v>
      </c>
    </row>
    <row r="150" spans="1:5">
      <c r="A150" s="11">
        <v>150</v>
      </c>
      <c r="B150" s="150" t="s">
        <v>648</v>
      </c>
      <c r="C150" s="11" t="s">
        <v>649</v>
      </c>
      <c r="D150" s="150" t="s">
        <v>650</v>
      </c>
      <c r="E150" s="149" t="s">
        <v>651</v>
      </c>
    </row>
    <row r="151" spans="1:5">
      <c r="A151" s="11">
        <v>151</v>
      </c>
      <c r="B151" s="150" t="s">
        <v>652</v>
      </c>
      <c r="C151" s="11" t="s">
        <v>653</v>
      </c>
      <c r="D151" s="150" t="s">
        <v>654</v>
      </c>
      <c r="E151" s="149" t="s">
        <v>655</v>
      </c>
    </row>
  </sheetData>
  <autoFilter ref="A1:C144"/>
  <customSheetViews>
    <customSheetView guid="{50D6D0C6-389D-4CF4-936B-2F7BAA403F34}" scale="150" showAutoFilter="1" state="hidden">
      <pane ySplit="1" topLeftCell="A41" activePane="bottomLeft" state="frozen"/>
      <selection pane="bottomLeft" activeCell="B10" sqref="B10:B11"/>
      <pageMargins left="0.7" right="0.7" top="0.75" bottom="0.75" header="0.3" footer="0.3"/>
      <pageSetup paperSize="9" orientation="portrait" r:id="rId1"/>
      <autoFilter ref="A1:D145"/>
    </customSheetView>
  </customSheetViews>
  <phoneticPr fontId="1"/>
  <dataValidations count="2">
    <dataValidation imeMode="hiragana" allowBlank="1" showInputMessage="1" showErrorMessage="1" sqref="B1:C1048576"/>
    <dataValidation imeMode="halfAlpha" allowBlank="1" showInputMessage="1" showErrorMessage="1" sqref="E1:E1048576"/>
  </dataValidations>
  <pageMargins left="0.31496062992125984" right="0.31496062992125984" top="0" bottom="0" header="0.31496062992125984" footer="0.31496062992125984"/>
  <pageSetup paperSize="9" scale="9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246"/>
  <sheetViews>
    <sheetView workbookViewId="0">
      <selection activeCell="E11" sqref="E11"/>
    </sheetView>
  </sheetViews>
  <sheetFormatPr defaultRowHeight="13.5"/>
  <cols>
    <col min="1" max="1" width="9" style="1"/>
  </cols>
  <sheetData>
    <row r="1" spans="1:14" ht="24" customHeight="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</row>
    <row r="2" spans="1:14" s="2" customFormat="1">
      <c r="A2" s="3"/>
      <c r="B2" s="3">
        <v>9</v>
      </c>
      <c r="C2" s="3">
        <v>10</v>
      </c>
      <c r="D2" s="3">
        <v>11</v>
      </c>
      <c r="E2" s="3">
        <v>12</v>
      </c>
      <c r="F2" s="3">
        <v>13</v>
      </c>
      <c r="G2" s="3">
        <v>14</v>
      </c>
      <c r="H2" s="3">
        <v>15</v>
      </c>
      <c r="I2" s="3">
        <v>16</v>
      </c>
      <c r="J2" s="3">
        <v>17</v>
      </c>
      <c r="K2" s="3">
        <v>18</v>
      </c>
      <c r="L2" s="3">
        <v>19</v>
      </c>
      <c r="M2" s="3">
        <v>20</v>
      </c>
      <c r="N2" s="3">
        <v>21</v>
      </c>
    </row>
    <row r="3" spans="1:14">
      <c r="A3" s="4">
        <v>10</v>
      </c>
      <c r="B3" s="5">
        <v>900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>
      <c r="A4" s="4">
        <v>11</v>
      </c>
      <c r="B4" s="5">
        <f t="shared" ref="B4:F9" si="0">B3+900</f>
        <v>1800</v>
      </c>
      <c r="C4" s="5">
        <v>900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>
      <c r="A5" s="4">
        <v>12</v>
      </c>
      <c r="B5" s="5">
        <f t="shared" si="0"/>
        <v>2700</v>
      </c>
      <c r="C5" s="5">
        <f>C4+900</f>
        <v>1800</v>
      </c>
      <c r="D5" s="5">
        <v>900</v>
      </c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12">
        <v>13</v>
      </c>
      <c r="B6" s="5">
        <f t="shared" si="0"/>
        <v>3600</v>
      </c>
      <c r="C6" s="5">
        <f t="shared" si="0"/>
        <v>2700</v>
      </c>
      <c r="D6" s="5">
        <f>D5+900</f>
        <v>1800</v>
      </c>
      <c r="E6" s="5">
        <v>900</v>
      </c>
      <c r="F6" s="5"/>
      <c r="G6" s="5"/>
      <c r="H6" s="5"/>
      <c r="I6" s="5"/>
      <c r="J6" s="5"/>
      <c r="K6" s="5"/>
      <c r="L6" s="5"/>
      <c r="M6" s="5"/>
      <c r="N6" s="5"/>
    </row>
    <row r="7" spans="1:14">
      <c r="A7" s="4">
        <v>14</v>
      </c>
      <c r="B7" s="5">
        <f t="shared" si="0"/>
        <v>4500</v>
      </c>
      <c r="C7" s="5">
        <f t="shared" si="0"/>
        <v>3600</v>
      </c>
      <c r="D7" s="5">
        <f t="shared" si="0"/>
        <v>2700</v>
      </c>
      <c r="E7" s="5">
        <f>E6+900</f>
        <v>1800</v>
      </c>
      <c r="F7" s="5">
        <v>900</v>
      </c>
      <c r="G7" s="5"/>
      <c r="H7" s="5"/>
      <c r="I7" s="5"/>
      <c r="J7" s="5"/>
      <c r="K7" s="5"/>
      <c r="L7" s="5"/>
      <c r="M7" s="5"/>
      <c r="N7" s="5"/>
    </row>
    <row r="8" spans="1:14">
      <c r="A8" s="4">
        <v>15</v>
      </c>
      <c r="B8" s="5">
        <f t="shared" si="0"/>
        <v>5400</v>
      </c>
      <c r="C8" s="5">
        <f t="shared" si="0"/>
        <v>4500</v>
      </c>
      <c r="D8" s="5">
        <f t="shared" si="0"/>
        <v>3600</v>
      </c>
      <c r="E8" s="5">
        <f t="shared" si="0"/>
        <v>2700</v>
      </c>
      <c r="F8" s="5">
        <f>F7+900</f>
        <v>1800</v>
      </c>
      <c r="G8" s="5">
        <v>900</v>
      </c>
      <c r="H8" s="5"/>
      <c r="I8" s="5"/>
      <c r="J8" s="5"/>
      <c r="K8" s="5"/>
      <c r="L8" s="5"/>
      <c r="M8" s="5"/>
      <c r="N8" s="5"/>
    </row>
    <row r="9" spans="1:14">
      <c r="A9" s="4">
        <v>16</v>
      </c>
      <c r="B9" s="9">
        <f t="shared" si="0"/>
        <v>6300</v>
      </c>
      <c r="C9" s="5">
        <f t="shared" si="0"/>
        <v>5400</v>
      </c>
      <c r="D9" s="5">
        <f t="shared" si="0"/>
        <v>4500</v>
      </c>
      <c r="E9" s="5">
        <f t="shared" si="0"/>
        <v>3600</v>
      </c>
      <c r="F9" s="5">
        <f t="shared" si="0"/>
        <v>2700</v>
      </c>
      <c r="G9" s="5">
        <f>G8+900</f>
        <v>1800</v>
      </c>
      <c r="H9" s="5">
        <v>900</v>
      </c>
      <c r="I9" s="5"/>
      <c r="J9" s="5"/>
      <c r="K9" s="5"/>
      <c r="L9" s="5"/>
      <c r="M9" s="5"/>
      <c r="N9" s="5"/>
    </row>
    <row r="10" spans="1:14">
      <c r="A10" s="4">
        <v>17</v>
      </c>
      <c r="B10" s="10">
        <v>6200</v>
      </c>
      <c r="C10" s="5">
        <f t="shared" ref="C10:C11" si="1">C9+900</f>
        <v>6300</v>
      </c>
      <c r="D10" s="5">
        <f t="shared" ref="D10:D11" si="2">D9+900</f>
        <v>5400</v>
      </c>
      <c r="E10" s="5">
        <f t="shared" ref="E10:E11" si="3">E9+900</f>
        <v>4500</v>
      </c>
      <c r="F10" s="5">
        <f t="shared" ref="F10:F11" si="4">F9+900</f>
        <v>3600</v>
      </c>
      <c r="G10" s="5">
        <f t="shared" ref="G10:G11" si="5">G9+900</f>
        <v>2700</v>
      </c>
      <c r="H10" s="5">
        <f>H9+900</f>
        <v>1800</v>
      </c>
      <c r="I10" s="5">
        <v>900</v>
      </c>
      <c r="J10" s="5"/>
      <c r="K10" s="5"/>
      <c r="L10" s="5"/>
      <c r="M10" s="5"/>
      <c r="N10" s="5"/>
    </row>
    <row r="11" spans="1:14">
      <c r="A11" s="12">
        <v>18</v>
      </c>
      <c r="B11" s="5">
        <f>B10+900</f>
        <v>7100</v>
      </c>
      <c r="C11" s="5">
        <f t="shared" si="1"/>
        <v>7200</v>
      </c>
      <c r="D11" s="5">
        <f t="shared" si="2"/>
        <v>6300</v>
      </c>
      <c r="E11" s="5">
        <f t="shared" si="3"/>
        <v>5400</v>
      </c>
      <c r="F11" s="5">
        <f t="shared" si="4"/>
        <v>4500</v>
      </c>
      <c r="G11" s="5">
        <f t="shared" si="5"/>
        <v>3600</v>
      </c>
      <c r="H11" s="5">
        <f>H10+900</f>
        <v>2700</v>
      </c>
      <c r="I11" s="5">
        <v>1800</v>
      </c>
      <c r="J11" s="5">
        <v>900</v>
      </c>
      <c r="K11" s="5"/>
      <c r="L11" s="5"/>
      <c r="M11" s="5"/>
      <c r="N11" s="5"/>
    </row>
    <row r="12" spans="1:14">
      <c r="A12" s="4">
        <v>19</v>
      </c>
      <c r="B12" s="5">
        <f>B11+1320</f>
        <v>8420</v>
      </c>
      <c r="C12" s="7">
        <f t="shared" ref="C12:J12" si="6">C11+1320</f>
        <v>8520</v>
      </c>
      <c r="D12" s="7">
        <f t="shared" si="6"/>
        <v>7620</v>
      </c>
      <c r="E12" s="5">
        <f t="shared" si="6"/>
        <v>6720</v>
      </c>
      <c r="F12" s="7">
        <f t="shared" si="6"/>
        <v>5820</v>
      </c>
      <c r="G12" s="5">
        <f t="shared" si="6"/>
        <v>4920</v>
      </c>
      <c r="H12" s="5">
        <f t="shared" si="6"/>
        <v>4020</v>
      </c>
      <c r="I12" s="5">
        <f t="shared" si="6"/>
        <v>3120</v>
      </c>
      <c r="J12" s="5">
        <f t="shared" si="6"/>
        <v>2220</v>
      </c>
      <c r="K12" s="5">
        <f>1320</f>
        <v>1320</v>
      </c>
      <c r="L12" s="5"/>
      <c r="M12" s="5"/>
      <c r="N12" s="5"/>
    </row>
    <row r="13" spans="1:14">
      <c r="A13" s="4">
        <v>20</v>
      </c>
      <c r="B13" s="5">
        <f t="shared" ref="B13:K14" si="7">B12+1320</f>
        <v>9740</v>
      </c>
      <c r="C13" s="7">
        <f t="shared" si="7"/>
        <v>9840</v>
      </c>
      <c r="D13" s="7">
        <f t="shared" si="7"/>
        <v>8940</v>
      </c>
      <c r="E13" s="5">
        <f t="shared" si="7"/>
        <v>8040</v>
      </c>
      <c r="F13" s="7">
        <f t="shared" si="7"/>
        <v>7140</v>
      </c>
      <c r="G13" s="5">
        <f t="shared" si="7"/>
        <v>6240</v>
      </c>
      <c r="H13" s="5">
        <f t="shared" si="7"/>
        <v>5340</v>
      </c>
      <c r="I13" s="5">
        <f t="shared" si="7"/>
        <v>4440</v>
      </c>
      <c r="J13" s="5">
        <f t="shared" si="7"/>
        <v>3540</v>
      </c>
      <c r="K13" s="5">
        <f>K12+1320</f>
        <v>2640</v>
      </c>
      <c r="L13" s="5">
        <f>1320</f>
        <v>1320</v>
      </c>
      <c r="M13" s="5"/>
      <c r="N13" s="5"/>
    </row>
    <row r="14" spans="1:14">
      <c r="A14" s="4">
        <v>21</v>
      </c>
      <c r="B14" s="5">
        <f t="shared" si="7"/>
        <v>11060</v>
      </c>
      <c r="C14" s="7">
        <f t="shared" si="7"/>
        <v>11160</v>
      </c>
      <c r="D14" s="7">
        <f t="shared" si="7"/>
        <v>10260</v>
      </c>
      <c r="E14" s="5">
        <f t="shared" si="7"/>
        <v>9360</v>
      </c>
      <c r="F14" s="7">
        <f t="shared" si="7"/>
        <v>8460</v>
      </c>
      <c r="G14" s="5">
        <f t="shared" si="7"/>
        <v>7560</v>
      </c>
      <c r="H14" s="5">
        <f t="shared" si="7"/>
        <v>6660</v>
      </c>
      <c r="I14" s="5">
        <f t="shared" si="7"/>
        <v>5760</v>
      </c>
      <c r="J14" s="5">
        <f t="shared" si="7"/>
        <v>4860</v>
      </c>
      <c r="K14" s="5">
        <f t="shared" si="7"/>
        <v>3960</v>
      </c>
      <c r="L14" s="5">
        <f>L13+1320</f>
        <v>2640</v>
      </c>
      <c r="M14" s="5">
        <f>1320</f>
        <v>1320</v>
      </c>
      <c r="N14" s="5"/>
    </row>
    <row r="15" spans="1:14">
      <c r="A15" s="4">
        <v>22</v>
      </c>
      <c r="B15" s="8">
        <v>11450</v>
      </c>
      <c r="C15" s="7">
        <f t="shared" ref="C15:H15" si="8">C14+1320</f>
        <v>12480</v>
      </c>
      <c r="D15" s="7">
        <f t="shared" si="8"/>
        <v>11580</v>
      </c>
      <c r="E15" s="5">
        <f t="shared" si="8"/>
        <v>10680</v>
      </c>
      <c r="F15" s="7">
        <f t="shared" si="8"/>
        <v>9780</v>
      </c>
      <c r="G15" s="5">
        <f t="shared" si="8"/>
        <v>8880</v>
      </c>
      <c r="H15" s="5">
        <f t="shared" si="8"/>
        <v>7980</v>
      </c>
      <c r="I15" s="5">
        <f>I14+1320</f>
        <v>7080</v>
      </c>
      <c r="J15" s="5">
        <f t="shared" ref="J15:L15" si="9">J14+1320</f>
        <v>6180</v>
      </c>
      <c r="K15" s="5">
        <f t="shared" si="9"/>
        <v>5280</v>
      </c>
      <c r="L15" s="5">
        <f t="shared" si="9"/>
        <v>3960</v>
      </c>
      <c r="M15" s="5">
        <f>M14+1320</f>
        <v>2640</v>
      </c>
      <c r="N15" s="5">
        <f>1320</f>
        <v>1320</v>
      </c>
    </row>
    <row r="16" spans="1:14" ht="24" customHeight="1">
      <c r="A16" s="222" t="s">
        <v>2</v>
      </c>
      <c r="B16" s="222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</row>
    <row r="17" spans="1:14" s="2" customFormat="1">
      <c r="A17" s="3"/>
      <c r="B17" s="3">
        <v>9</v>
      </c>
      <c r="C17" s="3">
        <v>10</v>
      </c>
      <c r="D17" s="3">
        <v>11</v>
      </c>
      <c r="E17" s="3">
        <v>12</v>
      </c>
      <c r="F17" s="3">
        <v>13</v>
      </c>
      <c r="G17" s="3">
        <v>14</v>
      </c>
      <c r="H17" s="3">
        <v>15</v>
      </c>
      <c r="I17" s="3">
        <v>16</v>
      </c>
      <c r="J17" s="3">
        <v>17</v>
      </c>
      <c r="K17" s="3">
        <v>18</v>
      </c>
      <c r="L17" s="3">
        <v>19</v>
      </c>
      <c r="M17" s="3">
        <v>20</v>
      </c>
      <c r="N17" s="3">
        <v>21</v>
      </c>
    </row>
    <row r="18" spans="1:14">
      <c r="A18" s="4">
        <v>10</v>
      </c>
      <c r="B18" s="5">
        <v>260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>
      <c r="A19" s="4">
        <v>11</v>
      </c>
      <c r="B19" s="5">
        <f>B18+260</f>
        <v>520</v>
      </c>
      <c r="C19" s="5">
        <v>260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>
      <c r="A20" s="4">
        <v>12</v>
      </c>
      <c r="B20" s="5">
        <f t="shared" ref="B20:B21" si="10">B19+260</f>
        <v>780</v>
      </c>
      <c r="C20" s="5">
        <f>C19+260</f>
        <v>520</v>
      </c>
      <c r="D20" s="5">
        <v>260</v>
      </c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>
      <c r="A21" s="4">
        <v>13</v>
      </c>
      <c r="B21" s="5">
        <f t="shared" si="10"/>
        <v>1040</v>
      </c>
      <c r="C21" s="5">
        <f>C20+260</f>
        <v>780</v>
      </c>
      <c r="D21" s="5">
        <f>D20+260</f>
        <v>520</v>
      </c>
      <c r="E21" s="5">
        <v>260</v>
      </c>
      <c r="F21" s="5"/>
      <c r="G21" s="5"/>
      <c r="H21" s="5"/>
      <c r="I21" s="5"/>
      <c r="J21" s="5"/>
      <c r="K21" s="5"/>
      <c r="L21" s="5"/>
      <c r="M21" s="5"/>
      <c r="N21" s="5"/>
    </row>
    <row r="22" spans="1:14">
      <c r="A22" s="4">
        <v>14</v>
      </c>
      <c r="B22" s="5">
        <f>B21+240</f>
        <v>1280</v>
      </c>
      <c r="C22" s="5">
        <f>C21+240</f>
        <v>1020</v>
      </c>
      <c r="D22" s="5">
        <f>D21+240</f>
        <v>760</v>
      </c>
      <c r="E22" s="5">
        <f>E21+240</f>
        <v>500</v>
      </c>
      <c r="F22" s="5">
        <v>240</v>
      </c>
      <c r="G22" s="5"/>
      <c r="H22" s="5"/>
      <c r="I22" s="5"/>
      <c r="J22" s="5"/>
      <c r="K22" s="5"/>
      <c r="L22" s="5"/>
      <c r="M22" s="5"/>
      <c r="N22" s="5"/>
    </row>
    <row r="23" spans="1:14">
      <c r="A23" s="4">
        <v>15</v>
      </c>
      <c r="B23" s="5">
        <f t="shared" ref="B23:B24" si="11">B22+240</f>
        <v>1520</v>
      </c>
      <c r="C23" s="5">
        <f t="shared" ref="C23:E26" si="12">C22+240</f>
        <v>1260</v>
      </c>
      <c r="D23" s="5">
        <f>D22+240</f>
        <v>1000</v>
      </c>
      <c r="E23" s="5">
        <f>E22+240</f>
        <v>740</v>
      </c>
      <c r="F23" s="5">
        <f>F22+240</f>
        <v>480</v>
      </c>
      <c r="G23" s="5">
        <v>240</v>
      </c>
      <c r="H23" s="5"/>
      <c r="I23" s="5"/>
      <c r="J23" s="5"/>
      <c r="K23" s="5"/>
      <c r="L23" s="5"/>
      <c r="M23" s="5"/>
      <c r="N23" s="5"/>
    </row>
    <row r="24" spans="1:14">
      <c r="A24" s="4">
        <v>16</v>
      </c>
      <c r="B24" s="9">
        <f t="shared" si="11"/>
        <v>1760</v>
      </c>
      <c r="C24" s="5">
        <f t="shared" si="12"/>
        <v>1500</v>
      </c>
      <c r="D24" s="5">
        <f t="shared" si="12"/>
        <v>1240</v>
      </c>
      <c r="E24" s="5">
        <f>E23+240</f>
        <v>980</v>
      </c>
      <c r="F24" s="5">
        <f t="shared" ref="F24:H26" si="13">F23+240</f>
        <v>720</v>
      </c>
      <c r="G24" s="5">
        <f>G23+240</f>
        <v>480</v>
      </c>
      <c r="H24" s="5">
        <v>240</v>
      </c>
      <c r="I24" s="5"/>
      <c r="J24" s="5"/>
      <c r="K24" s="5"/>
      <c r="L24" s="5"/>
      <c r="M24" s="5"/>
      <c r="N24" s="5"/>
    </row>
    <row r="25" spans="1:14">
      <c r="A25" s="4">
        <v>17</v>
      </c>
      <c r="B25" s="10">
        <v>1740</v>
      </c>
      <c r="C25" s="5">
        <f t="shared" si="12"/>
        <v>1740</v>
      </c>
      <c r="D25" s="5">
        <f t="shared" si="12"/>
        <v>1480</v>
      </c>
      <c r="E25" s="5">
        <f t="shared" si="12"/>
        <v>1220</v>
      </c>
      <c r="F25" s="5">
        <f t="shared" si="13"/>
        <v>960</v>
      </c>
      <c r="G25" s="5">
        <f t="shared" si="13"/>
        <v>720</v>
      </c>
      <c r="H25" s="5">
        <f>H24+240</f>
        <v>480</v>
      </c>
      <c r="I25" s="5">
        <v>240</v>
      </c>
      <c r="J25" s="5"/>
      <c r="K25" s="5"/>
      <c r="L25" s="5"/>
      <c r="M25" s="5"/>
      <c r="N25" s="5"/>
    </row>
    <row r="26" spans="1:14">
      <c r="A26" s="4">
        <v>18</v>
      </c>
      <c r="B26" s="5">
        <f>B25+240</f>
        <v>1980</v>
      </c>
      <c r="C26" s="5">
        <f t="shared" si="12"/>
        <v>1980</v>
      </c>
      <c r="D26" s="5">
        <f t="shared" si="12"/>
        <v>1720</v>
      </c>
      <c r="E26" s="5">
        <f t="shared" si="12"/>
        <v>1460</v>
      </c>
      <c r="F26" s="5">
        <f t="shared" si="13"/>
        <v>1200</v>
      </c>
      <c r="G26" s="5">
        <f t="shared" si="13"/>
        <v>960</v>
      </c>
      <c r="H26" s="5">
        <f t="shared" si="13"/>
        <v>720</v>
      </c>
      <c r="I26" s="5">
        <f>I25+240</f>
        <v>480</v>
      </c>
      <c r="J26" s="5">
        <v>240</v>
      </c>
      <c r="K26" s="5"/>
      <c r="L26" s="5"/>
      <c r="M26" s="5"/>
      <c r="N26" s="5"/>
    </row>
    <row r="27" spans="1:14">
      <c r="A27" s="4">
        <v>19</v>
      </c>
      <c r="B27" s="5">
        <f t="shared" ref="B27:B29" si="14">B26+380</f>
        <v>2360</v>
      </c>
      <c r="C27" s="11">
        <f t="shared" ref="C27:J27" si="15">C26+380</f>
        <v>2360</v>
      </c>
      <c r="D27" s="5">
        <f t="shared" si="15"/>
        <v>2100</v>
      </c>
      <c r="E27" s="5">
        <f t="shared" si="15"/>
        <v>1840</v>
      </c>
      <c r="F27" s="5">
        <f t="shared" si="15"/>
        <v>1580</v>
      </c>
      <c r="G27" s="5">
        <f t="shared" si="15"/>
        <v>1340</v>
      </c>
      <c r="H27" s="5">
        <f t="shared" si="15"/>
        <v>1100</v>
      </c>
      <c r="I27" s="5">
        <f t="shared" si="15"/>
        <v>860</v>
      </c>
      <c r="J27" s="5">
        <f t="shared" si="15"/>
        <v>620</v>
      </c>
      <c r="K27" s="5">
        <v>380</v>
      </c>
      <c r="L27" s="5"/>
      <c r="M27" s="5"/>
      <c r="N27" s="5"/>
    </row>
    <row r="28" spans="1:14">
      <c r="A28" s="4">
        <v>20</v>
      </c>
      <c r="B28" s="5">
        <f t="shared" si="14"/>
        <v>2740</v>
      </c>
      <c r="C28" s="11">
        <f t="shared" ref="C28:E30" si="16">C27+380</f>
        <v>2740</v>
      </c>
      <c r="D28" s="11">
        <f>D27+380</f>
        <v>2480</v>
      </c>
      <c r="E28" s="5">
        <f>E27+380</f>
        <v>2220</v>
      </c>
      <c r="F28" s="5">
        <f t="shared" ref="F28:H30" si="17">F27+380</f>
        <v>1960</v>
      </c>
      <c r="G28" s="5">
        <f>G27+380</f>
        <v>1720</v>
      </c>
      <c r="H28" s="5">
        <f>H27+380</f>
        <v>1480</v>
      </c>
      <c r="I28" s="5">
        <f>I27+380</f>
        <v>1240</v>
      </c>
      <c r="J28" s="5">
        <f>J27+380</f>
        <v>1000</v>
      </c>
      <c r="K28" s="5">
        <f>K27+380</f>
        <v>760</v>
      </c>
      <c r="L28" s="5">
        <v>380</v>
      </c>
      <c r="M28" s="5"/>
      <c r="N28" s="5"/>
    </row>
    <row r="29" spans="1:14">
      <c r="A29" s="4">
        <v>21</v>
      </c>
      <c r="B29" s="5">
        <f t="shared" si="14"/>
        <v>3120</v>
      </c>
      <c r="C29" s="11">
        <f t="shared" si="16"/>
        <v>3120</v>
      </c>
      <c r="D29" s="11">
        <f t="shared" si="16"/>
        <v>2860</v>
      </c>
      <c r="E29" s="11">
        <f>E28+380</f>
        <v>2600</v>
      </c>
      <c r="F29" s="5">
        <f t="shared" si="17"/>
        <v>2340</v>
      </c>
      <c r="G29" s="5">
        <f t="shared" si="17"/>
        <v>2100</v>
      </c>
      <c r="H29" s="5">
        <f>H28+380</f>
        <v>1860</v>
      </c>
      <c r="I29" s="5">
        <f>I28+380</f>
        <v>1620</v>
      </c>
      <c r="J29" s="5">
        <f>J28+380</f>
        <v>1380</v>
      </c>
      <c r="K29" s="5">
        <f t="shared" ref="K29:L30" si="18">K28+380</f>
        <v>1140</v>
      </c>
      <c r="L29" s="5">
        <f>L28+380</f>
        <v>760</v>
      </c>
      <c r="M29" s="5">
        <v>380</v>
      </c>
      <c r="N29" s="5"/>
    </row>
    <row r="30" spans="1:14">
      <c r="A30" s="4">
        <v>22</v>
      </c>
      <c r="B30" s="8">
        <v>3260</v>
      </c>
      <c r="C30" s="11">
        <f t="shared" si="16"/>
        <v>3500</v>
      </c>
      <c r="D30" s="11">
        <f t="shared" si="16"/>
        <v>3240</v>
      </c>
      <c r="E30" s="11">
        <f t="shared" si="16"/>
        <v>2980</v>
      </c>
      <c r="F30" s="8">
        <v>2510</v>
      </c>
      <c r="G30" s="5">
        <f t="shared" si="17"/>
        <v>2480</v>
      </c>
      <c r="H30" s="5">
        <f t="shared" si="17"/>
        <v>2240</v>
      </c>
      <c r="I30" s="5">
        <f>I29+380</f>
        <v>2000</v>
      </c>
      <c r="J30" s="5">
        <f>J29+380</f>
        <v>1760</v>
      </c>
      <c r="K30" s="5">
        <f t="shared" si="18"/>
        <v>1520</v>
      </c>
      <c r="L30" s="5">
        <f t="shared" si="18"/>
        <v>1140</v>
      </c>
      <c r="M30" s="5">
        <f>M29+380</f>
        <v>760</v>
      </c>
      <c r="N30" s="5">
        <v>380</v>
      </c>
    </row>
    <row r="31" spans="1:14" ht="27" customHeight="1">
      <c r="A31" s="222" t="s">
        <v>3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</row>
    <row r="32" spans="1:14">
      <c r="A32" s="3"/>
      <c r="B32" s="3">
        <v>9</v>
      </c>
      <c r="C32" s="3">
        <v>10</v>
      </c>
      <c r="D32" s="3">
        <v>11</v>
      </c>
      <c r="E32" s="3">
        <v>12</v>
      </c>
      <c r="F32" s="3">
        <v>13</v>
      </c>
      <c r="G32" s="3">
        <v>14</v>
      </c>
      <c r="H32" s="3">
        <v>15</v>
      </c>
      <c r="I32" s="3">
        <v>16</v>
      </c>
      <c r="J32" s="3">
        <v>17</v>
      </c>
      <c r="K32" s="3">
        <v>18</v>
      </c>
      <c r="L32" s="3">
        <v>19</v>
      </c>
      <c r="M32" s="3">
        <v>20</v>
      </c>
      <c r="N32" s="3">
        <v>21</v>
      </c>
    </row>
    <row r="33" spans="1:14">
      <c r="A33" s="4">
        <v>10</v>
      </c>
      <c r="B33" s="5">
        <v>180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>
      <c r="A34" s="4">
        <v>11</v>
      </c>
      <c r="B34" s="5">
        <f>B33+180</f>
        <v>360</v>
      </c>
      <c r="C34" s="5">
        <v>180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>
      <c r="A35" s="4">
        <v>12</v>
      </c>
      <c r="B35" s="5">
        <f t="shared" ref="B35:B36" si="19">B34+180</f>
        <v>540</v>
      </c>
      <c r="C35" s="5">
        <f>C34+180</f>
        <v>360</v>
      </c>
      <c r="D35" s="5">
        <v>180</v>
      </c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>
      <c r="A36" s="12">
        <v>13</v>
      </c>
      <c r="B36" s="5">
        <f t="shared" si="19"/>
        <v>720</v>
      </c>
      <c r="C36" s="5">
        <f t="shared" ref="C36:E41" si="20">C35+180</f>
        <v>540</v>
      </c>
      <c r="D36" s="5">
        <f>D35+180</f>
        <v>360</v>
      </c>
      <c r="E36" s="5">
        <v>180</v>
      </c>
      <c r="F36" s="5"/>
      <c r="G36" s="5"/>
      <c r="H36" s="5"/>
      <c r="I36" s="5"/>
      <c r="J36" s="5"/>
      <c r="K36" s="5"/>
      <c r="L36" s="5"/>
      <c r="M36" s="5"/>
      <c r="N36" s="5"/>
    </row>
    <row r="37" spans="1:14">
      <c r="A37" s="4">
        <v>14</v>
      </c>
      <c r="B37" s="5">
        <f>B36+180</f>
        <v>900</v>
      </c>
      <c r="C37" s="5">
        <f t="shared" si="20"/>
        <v>720</v>
      </c>
      <c r="D37" s="5">
        <f t="shared" si="20"/>
        <v>540</v>
      </c>
      <c r="E37" s="5">
        <f>E36+180</f>
        <v>360</v>
      </c>
      <c r="F37" s="5">
        <v>180</v>
      </c>
      <c r="G37" s="5"/>
      <c r="H37" s="5"/>
      <c r="I37" s="5"/>
      <c r="J37" s="5"/>
      <c r="K37" s="5"/>
      <c r="L37" s="5"/>
      <c r="M37" s="5"/>
      <c r="N37" s="5"/>
    </row>
    <row r="38" spans="1:14">
      <c r="A38" s="4">
        <v>15</v>
      </c>
      <c r="B38" s="5">
        <f t="shared" ref="B38:B39" si="21">B37+180</f>
        <v>1080</v>
      </c>
      <c r="C38" s="5">
        <f t="shared" si="20"/>
        <v>900</v>
      </c>
      <c r="D38" s="5">
        <f t="shared" si="20"/>
        <v>720</v>
      </c>
      <c r="E38" s="5">
        <f t="shared" si="20"/>
        <v>540</v>
      </c>
      <c r="F38" s="5">
        <f>F37+180</f>
        <v>360</v>
      </c>
      <c r="G38" s="5">
        <v>180</v>
      </c>
      <c r="H38" s="5"/>
      <c r="I38" s="5"/>
      <c r="J38" s="5"/>
      <c r="K38" s="5"/>
      <c r="L38" s="5"/>
      <c r="M38" s="5"/>
      <c r="N38" s="5"/>
    </row>
    <row r="39" spans="1:14">
      <c r="A39" s="4">
        <v>16</v>
      </c>
      <c r="B39" s="9">
        <f t="shared" si="21"/>
        <v>1260</v>
      </c>
      <c r="C39" s="5">
        <f t="shared" si="20"/>
        <v>1080</v>
      </c>
      <c r="D39" s="5">
        <f t="shared" si="20"/>
        <v>900</v>
      </c>
      <c r="E39" s="5">
        <f t="shared" si="20"/>
        <v>720</v>
      </c>
      <c r="F39" s="5">
        <f t="shared" ref="F39:F40" si="22">F38+180</f>
        <v>540</v>
      </c>
      <c r="G39" s="5">
        <f>G38+180</f>
        <v>360</v>
      </c>
      <c r="H39" s="5">
        <v>180</v>
      </c>
      <c r="I39" s="5"/>
      <c r="J39" s="5"/>
      <c r="K39" s="5"/>
      <c r="L39" s="5"/>
      <c r="M39" s="5"/>
      <c r="N39" s="5"/>
    </row>
    <row r="40" spans="1:14">
      <c r="A40" s="4">
        <v>17</v>
      </c>
      <c r="B40" s="10">
        <v>1250</v>
      </c>
      <c r="C40" s="5">
        <f t="shared" si="20"/>
        <v>1260</v>
      </c>
      <c r="D40" s="5">
        <f t="shared" si="20"/>
        <v>1080</v>
      </c>
      <c r="E40" s="5">
        <f t="shared" si="20"/>
        <v>900</v>
      </c>
      <c r="F40" s="5">
        <f t="shared" si="22"/>
        <v>720</v>
      </c>
      <c r="G40" s="5">
        <f t="shared" ref="G40:H41" si="23">G39+180</f>
        <v>540</v>
      </c>
      <c r="H40" s="5">
        <f>H39+180</f>
        <v>360</v>
      </c>
      <c r="I40" s="5">
        <v>180</v>
      </c>
      <c r="J40" s="5"/>
      <c r="K40" s="5"/>
      <c r="L40" s="5"/>
      <c r="M40" s="5"/>
      <c r="N40" s="5"/>
    </row>
    <row r="41" spans="1:14">
      <c r="A41" s="12">
        <v>18</v>
      </c>
      <c r="B41" s="5">
        <f>B40+180</f>
        <v>1430</v>
      </c>
      <c r="C41" s="5">
        <f t="shared" si="20"/>
        <v>1440</v>
      </c>
      <c r="D41" s="5">
        <f t="shared" si="20"/>
        <v>1260</v>
      </c>
      <c r="E41" s="5">
        <f t="shared" si="20"/>
        <v>1080</v>
      </c>
      <c r="F41" s="5">
        <f>F40+180</f>
        <v>900</v>
      </c>
      <c r="G41" s="5">
        <f t="shared" si="23"/>
        <v>720</v>
      </c>
      <c r="H41" s="5">
        <f t="shared" si="23"/>
        <v>540</v>
      </c>
      <c r="I41" s="5">
        <f>I40+180</f>
        <v>360</v>
      </c>
      <c r="J41" s="5">
        <v>180</v>
      </c>
      <c r="K41" s="5"/>
      <c r="L41" s="5"/>
      <c r="M41" s="5"/>
      <c r="N41" s="5"/>
    </row>
    <row r="42" spans="1:14">
      <c r="A42" s="4">
        <v>19</v>
      </c>
      <c r="B42" s="5">
        <f>B41+280</f>
        <v>1710</v>
      </c>
      <c r="C42" s="5">
        <f>C41+280</f>
        <v>1720</v>
      </c>
      <c r="D42" s="5">
        <f>D41+280</f>
        <v>1540</v>
      </c>
      <c r="E42" s="5">
        <f>E41+280</f>
        <v>1360</v>
      </c>
      <c r="F42" s="5">
        <f t="shared" ref="F42:F44" si="24">F41+280</f>
        <v>1180</v>
      </c>
      <c r="G42" s="5">
        <f>G41+280</f>
        <v>1000</v>
      </c>
      <c r="H42" s="5">
        <f>H41+280</f>
        <v>820</v>
      </c>
      <c r="I42" s="5">
        <f t="shared" ref="I42:J44" si="25">I41+280</f>
        <v>640</v>
      </c>
      <c r="J42" s="5">
        <f t="shared" si="25"/>
        <v>460</v>
      </c>
      <c r="K42" s="5">
        <v>280</v>
      </c>
      <c r="L42" s="5"/>
      <c r="M42" s="5"/>
      <c r="N42" s="5"/>
    </row>
    <row r="43" spans="1:14">
      <c r="A43" s="4">
        <v>20</v>
      </c>
      <c r="B43" s="5">
        <f t="shared" ref="B43:B44" si="26">B42+280</f>
        <v>1990</v>
      </c>
      <c r="C43" s="5">
        <f t="shared" ref="C43:E45" si="27">C42+280</f>
        <v>2000</v>
      </c>
      <c r="D43" s="5">
        <f>D42+280</f>
        <v>1820</v>
      </c>
      <c r="E43" s="5">
        <f>E42+280</f>
        <v>1640</v>
      </c>
      <c r="F43" s="5">
        <f t="shared" si="24"/>
        <v>1460</v>
      </c>
      <c r="G43" s="5">
        <f t="shared" ref="G43:I45" si="28">G42+280</f>
        <v>1280</v>
      </c>
      <c r="H43" s="5">
        <f>H42+280</f>
        <v>1100</v>
      </c>
      <c r="I43" s="5">
        <f t="shared" si="25"/>
        <v>920</v>
      </c>
      <c r="J43" s="5">
        <f t="shared" si="25"/>
        <v>740</v>
      </c>
      <c r="K43" s="5">
        <f>K42+280</f>
        <v>560</v>
      </c>
      <c r="L43" s="5">
        <v>280</v>
      </c>
      <c r="M43" s="5"/>
      <c r="N43" s="5"/>
    </row>
    <row r="44" spans="1:14">
      <c r="A44" s="4">
        <v>21</v>
      </c>
      <c r="B44" s="5">
        <f t="shared" si="26"/>
        <v>2270</v>
      </c>
      <c r="C44" s="5">
        <f t="shared" si="27"/>
        <v>2280</v>
      </c>
      <c r="D44" s="5">
        <f t="shared" si="27"/>
        <v>2100</v>
      </c>
      <c r="E44" s="5">
        <f>E43+280</f>
        <v>1920</v>
      </c>
      <c r="F44" s="9">
        <f t="shared" si="24"/>
        <v>1740</v>
      </c>
      <c r="G44" s="5">
        <f t="shared" si="28"/>
        <v>1560</v>
      </c>
      <c r="H44" s="5">
        <f t="shared" si="28"/>
        <v>1380</v>
      </c>
      <c r="I44" s="5">
        <f t="shared" si="25"/>
        <v>1200</v>
      </c>
      <c r="J44" s="5">
        <f t="shared" si="25"/>
        <v>1020</v>
      </c>
      <c r="K44" s="5">
        <f t="shared" ref="K44:L45" si="29">K43+280</f>
        <v>840</v>
      </c>
      <c r="L44" s="5">
        <f>L43+280</f>
        <v>560</v>
      </c>
      <c r="M44" s="5">
        <v>280</v>
      </c>
      <c r="N44" s="5"/>
    </row>
    <row r="45" spans="1:14">
      <c r="A45" s="4">
        <v>22</v>
      </c>
      <c r="B45" s="8">
        <v>2340</v>
      </c>
      <c r="C45" s="5">
        <f t="shared" si="27"/>
        <v>2560</v>
      </c>
      <c r="D45" s="5">
        <f t="shared" si="27"/>
        <v>2380</v>
      </c>
      <c r="E45" s="5">
        <f t="shared" si="27"/>
        <v>2200</v>
      </c>
      <c r="F45" s="10">
        <v>1800</v>
      </c>
      <c r="G45" s="5">
        <f t="shared" si="28"/>
        <v>1840</v>
      </c>
      <c r="H45" s="5">
        <f t="shared" si="28"/>
        <v>1660</v>
      </c>
      <c r="I45" s="5">
        <f t="shared" si="28"/>
        <v>1480</v>
      </c>
      <c r="J45" s="5">
        <f>J44+280</f>
        <v>1300</v>
      </c>
      <c r="K45" s="5">
        <f t="shared" si="29"/>
        <v>1120</v>
      </c>
      <c r="L45" s="5">
        <f t="shared" si="29"/>
        <v>840</v>
      </c>
      <c r="M45" s="5">
        <f>M44+280</f>
        <v>560</v>
      </c>
      <c r="N45" s="5">
        <v>280</v>
      </c>
    </row>
    <row r="46" spans="1:14" ht="30.75" customHeight="1">
      <c r="A46" s="222" t="s">
        <v>4</v>
      </c>
      <c r="B46" s="222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</row>
    <row r="47" spans="1:14">
      <c r="A47" s="3"/>
      <c r="B47" s="3">
        <v>9</v>
      </c>
      <c r="C47" s="3">
        <v>10</v>
      </c>
      <c r="D47" s="3">
        <v>11</v>
      </c>
      <c r="E47" s="3">
        <v>12</v>
      </c>
      <c r="F47" s="3">
        <v>13</v>
      </c>
      <c r="G47" s="3">
        <v>14</v>
      </c>
      <c r="H47" s="3">
        <v>15</v>
      </c>
      <c r="I47" s="3">
        <v>16</v>
      </c>
      <c r="J47" s="3">
        <v>17</v>
      </c>
      <c r="K47" s="3">
        <v>18</v>
      </c>
      <c r="L47" s="3">
        <v>19</v>
      </c>
      <c r="M47" s="3">
        <v>20</v>
      </c>
      <c r="N47" s="3">
        <v>21</v>
      </c>
    </row>
    <row r="48" spans="1:14">
      <c r="A48" s="4">
        <v>10</v>
      </c>
      <c r="B48" s="5">
        <v>840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>
      <c r="A49" s="4">
        <v>11</v>
      </c>
      <c r="B49" s="5">
        <f>B48+840</f>
        <v>1680</v>
      </c>
      <c r="C49" s="5">
        <v>840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>
      <c r="A50" s="4">
        <v>12</v>
      </c>
      <c r="B50" s="5">
        <f t="shared" ref="B50:B51" si="30">B49+840</f>
        <v>2520</v>
      </c>
      <c r="C50" s="5">
        <f>C49+840</f>
        <v>1680</v>
      </c>
      <c r="D50" s="5">
        <v>840</v>
      </c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>
      <c r="A51" s="12">
        <v>13</v>
      </c>
      <c r="B51" s="5">
        <f t="shared" si="30"/>
        <v>3360</v>
      </c>
      <c r="C51" s="5">
        <f>C50+840</f>
        <v>2520</v>
      </c>
      <c r="D51" s="5">
        <f>D50+840</f>
        <v>1680</v>
      </c>
      <c r="E51" s="5">
        <v>840</v>
      </c>
      <c r="F51" s="5"/>
      <c r="G51" s="5"/>
      <c r="H51" s="5"/>
      <c r="I51" s="5"/>
      <c r="J51" s="5"/>
      <c r="K51" s="5"/>
      <c r="L51" s="5"/>
      <c r="M51" s="5"/>
      <c r="N51" s="5"/>
    </row>
    <row r="52" spans="1:14">
      <c r="A52" s="4">
        <v>14</v>
      </c>
      <c r="B52" s="5">
        <f>B51+830</f>
        <v>4190</v>
      </c>
      <c r="C52" s="5">
        <f>C51+830</f>
        <v>3350</v>
      </c>
      <c r="D52" s="5">
        <f>D51+830</f>
        <v>2510</v>
      </c>
      <c r="E52" s="5">
        <f>E51+830</f>
        <v>1670</v>
      </c>
      <c r="F52" s="5">
        <v>830</v>
      </c>
      <c r="G52" s="5"/>
      <c r="H52" s="5"/>
      <c r="I52" s="5"/>
      <c r="J52" s="5"/>
      <c r="K52" s="5"/>
      <c r="L52" s="5"/>
      <c r="M52" s="5"/>
      <c r="N52" s="5"/>
    </row>
    <row r="53" spans="1:14">
      <c r="A53" s="4">
        <v>15</v>
      </c>
      <c r="B53" s="5">
        <f t="shared" ref="B53:B54" si="31">B52+830</f>
        <v>5020</v>
      </c>
      <c r="C53" s="5">
        <f t="shared" ref="C53:E56" si="32">C52+830</f>
        <v>4180</v>
      </c>
      <c r="D53" s="5">
        <f>D52+830</f>
        <v>3340</v>
      </c>
      <c r="E53" s="5">
        <f>E52+830</f>
        <v>2500</v>
      </c>
      <c r="F53" s="5">
        <f>F52+830</f>
        <v>1660</v>
      </c>
      <c r="G53" s="5">
        <v>830</v>
      </c>
      <c r="H53" s="5"/>
      <c r="I53" s="5"/>
      <c r="J53" s="5"/>
      <c r="K53" s="5"/>
      <c r="L53" s="5"/>
      <c r="M53" s="5"/>
      <c r="N53" s="5"/>
    </row>
    <row r="54" spans="1:14">
      <c r="A54" s="4">
        <v>16</v>
      </c>
      <c r="B54" s="9">
        <f t="shared" si="31"/>
        <v>5850</v>
      </c>
      <c r="C54" s="5">
        <f t="shared" si="32"/>
        <v>5010</v>
      </c>
      <c r="D54" s="5">
        <f t="shared" si="32"/>
        <v>4170</v>
      </c>
      <c r="E54" s="5">
        <f>E53+830</f>
        <v>3330</v>
      </c>
      <c r="F54" s="5">
        <f t="shared" ref="F54:F55" si="33">F53+830</f>
        <v>2490</v>
      </c>
      <c r="G54" s="5">
        <f>G53+830</f>
        <v>1660</v>
      </c>
      <c r="H54" s="5">
        <v>830</v>
      </c>
      <c r="I54" s="5"/>
      <c r="J54" s="5"/>
      <c r="K54" s="5"/>
      <c r="L54" s="5"/>
      <c r="M54" s="5"/>
      <c r="N54" s="5"/>
    </row>
    <row r="55" spans="1:14">
      <c r="A55" s="4">
        <v>17</v>
      </c>
      <c r="B55" s="10">
        <v>5770</v>
      </c>
      <c r="C55" s="5">
        <f t="shared" si="32"/>
        <v>5840</v>
      </c>
      <c r="D55" s="5">
        <f t="shared" si="32"/>
        <v>5000</v>
      </c>
      <c r="E55" s="5">
        <f t="shared" si="32"/>
        <v>4160</v>
      </c>
      <c r="F55" s="5">
        <f t="shared" si="33"/>
        <v>3320</v>
      </c>
      <c r="G55" s="5">
        <f t="shared" ref="G55:H56" si="34">G54+830</f>
        <v>2490</v>
      </c>
      <c r="H55" s="5">
        <f>H54+830</f>
        <v>1660</v>
      </c>
      <c r="I55" s="5">
        <v>830</v>
      </c>
      <c r="J55" s="5"/>
      <c r="K55" s="5"/>
      <c r="L55" s="5"/>
      <c r="M55" s="5"/>
      <c r="N55" s="5"/>
    </row>
    <row r="56" spans="1:14">
      <c r="A56" s="12">
        <v>18</v>
      </c>
      <c r="B56" s="5">
        <f>B55+830</f>
        <v>6600</v>
      </c>
      <c r="C56" s="5">
        <f t="shared" si="32"/>
        <v>6670</v>
      </c>
      <c r="D56" s="5">
        <f t="shared" si="32"/>
        <v>5830</v>
      </c>
      <c r="E56" s="5">
        <f t="shared" si="32"/>
        <v>4990</v>
      </c>
      <c r="F56" s="5">
        <f>F55+830</f>
        <v>4150</v>
      </c>
      <c r="G56" s="5">
        <f t="shared" si="34"/>
        <v>3320</v>
      </c>
      <c r="H56" s="5">
        <f t="shared" si="34"/>
        <v>2490</v>
      </c>
      <c r="I56" s="5">
        <f>I55+830</f>
        <v>1660</v>
      </c>
      <c r="J56" s="5">
        <v>830</v>
      </c>
      <c r="K56" s="5"/>
      <c r="L56" s="5"/>
      <c r="M56" s="5"/>
      <c r="N56" s="5"/>
    </row>
    <row r="57" spans="1:14">
      <c r="A57" s="4">
        <v>19</v>
      </c>
      <c r="B57" s="5">
        <f t="shared" ref="B57:B59" si="35">B56+1280</f>
        <v>7880</v>
      </c>
      <c r="C57" s="5">
        <f t="shared" ref="C57:J57" si="36">C56+1280</f>
        <v>7950</v>
      </c>
      <c r="D57" s="5">
        <f t="shared" si="36"/>
        <v>7110</v>
      </c>
      <c r="E57" s="5">
        <f t="shared" si="36"/>
        <v>6270</v>
      </c>
      <c r="F57" s="5">
        <f t="shared" si="36"/>
        <v>5430</v>
      </c>
      <c r="G57" s="5">
        <f t="shared" si="36"/>
        <v>4600</v>
      </c>
      <c r="H57" s="5">
        <f t="shared" si="36"/>
        <v>3770</v>
      </c>
      <c r="I57" s="5">
        <f t="shared" si="36"/>
        <v>2940</v>
      </c>
      <c r="J57" s="5">
        <f t="shared" si="36"/>
        <v>2110</v>
      </c>
      <c r="K57" s="5">
        <v>1280</v>
      </c>
      <c r="L57" s="5"/>
      <c r="M57" s="5"/>
      <c r="N57" s="5"/>
    </row>
    <row r="58" spans="1:14">
      <c r="A58" s="4">
        <v>20</v>
      </c>
      <c r="B58" s="5">
        <f t="shared" si="35"/>
        <v>9160</v>
      </c>
      <c r="C58" s="5">
        <f t="shared" ref="C58:E60" si="37">C57+1280</f>
        <v>9230</v>
      </c>
      <c r="D58" s="5">
        <f>D57+1280</f>
        <v>8390</v>
      </c>
      <c r="E58" s="5">
        <f>E57+1280</f>
        <v>7550</v>
      </c>
      <c r="F58" s="5">
        <f t="shared" ref="F58:F59" si="38">F57+1280</f>
        <v>6710</v>
      </c>
      <c r="G58" s="5">
        <f t="shared" ref="G58:I60" si="39">G57+1280</f>
        <v>5880</v>
      </c>
      <c r="H58" s="5">
        <f>H57+1280</f>
        <v>5050</v>
      </c>
      <c r="I58" s="5">
        <f>I57+1280</f>
        <v>4220</v>
      </c>
      <c r="J58" s="5">
        <f t="shared" ref="J58:L60" si="40">J57+1280</f>
        <v>3390</v>
      </c>
      <c r="K58" s="5">
        <f>K57+1280</f>
        <v>2560</v>
      </c>
      <c r="L58" s="5">
        <v>1280</v>
      </c>
      <c r="M58" s="5"/>
      <c r="N58" s="5"/>
    </row>
    <row r="59" spans="1:14">
      <c r="A59" s="4">
        <v>21</v>
      </c>
      <c r="B59" s="5">
        <f t="shared" si="35"/>
        <v>10440</v>
      </c>
      <c r="C59" s="5">
        <f t="shared" si="37"/>
        <v>10510</v>
      </c>
      <c r="D59" s="5">
        <f t="shared" si="37"/>
        <v>9670</v>
      </c>
      <c r="E59" s="5">
        <f>E58+1280</f>
        <v>8830</v>
      </c>
      <c r="F59" s="5">
        <f t="shared" si="38"/>
        <v>7990</v>
      </c>
      <c r="G59" s="5">
        <f t="shared" si="39"/>
        <v>7160</v>
      </c>
      <c r="H59" s="5">
        <f t="shared" si="39"/>
        <v>6330</v>
      </c>
      <c r="I59" s="5">
        <f>I58+1280</f>
        <v>5500</v>
      </c>
      <c r="J59" s="5">
        <f t="shared" si="40"/>
        <v>4670</v>
      </c>
      <c r="K59" s="5">
        <f t="shared" si="40"/>
        <v>3840</v>
      </c>
      <c r="L59" s="5">
        <f>L58+1280</f>
        <v>2560</v>
      </c>
      <c r="M59" s="5">
        <v>1280</v>
      </c>
      <c r="N59" s="5"/>
    </row>
    <row r="60" spans="1:14">
      <c r="A60" s="4">
        <v>22</v>
      </c>
      <c r="B60" s="8">
        <v>10880</v>
      </c>
      <c r="C60" s="5">
        <f t="shared" si="37"/>
        <v>11790</v>
      </c>
      <c r="D60" s="5">
        <f t="shared" si="37"/>
        <v>10950</v>
      </c>
      <c r="E60" s="5">
        <f t="shared" si="37"/>
        <v>10110</v>
      </c>
      <c r="F60" s="8">
        <v>8380</v>
      </c>
      <c r="G60" s="5">
        <f t="shared" si="39"/>
        <v>8440</v>
      </c>
      <c r="H60" s="5">
        <f t="shared" si="39"/>
        <v>7610</v>
      </c>
      <c r="I60" s="5">
        <f t="shared" si="39"/>
        <v>6780</v>
      </c>
      <c r="J60" s="5">
        <f t="shared" si="40"/>
        <v>5950</v>
      </c>
      <c r="K60" s="5">
        <f t="shared" si="40"/>
        <v>5120</v>
      </c>
      <c r="L60" s="5">
        <f t="shared" si="40"/>
        <v>3840</v>
      </c>
      <c r="M60" s="5">
        <f>M59+1280</f>
        <v>2560</v>
      </c>
      <c r="N60" s="5">
        <v>1280</v>
      </c>
    </row>
    <row r="63" spans="1:14" ht="42.75" customHeight="1">
      <c r="A63" s="222" t="s">
        <v>15</v>
      </c>
      <c r="B63" s="222"/>
      <c r="C63" s="222"/>
      <c r="D63" s="222"/>
      <c r="E63" s="222"/>
      <c r="F63" s="222"/>
      <c r="G63" s="222"/>
      <c r="H63" s="222"/>
      <c r="I63" s="222"/>
      <c r="J63" s="222"/>
      <c r="K63" s="222"/>
      <c r="L63" s="222"/>
      <c r="M63" s="222"/>
      <c r="N63" s="222"/>
    </row>
    <row r="64" spans="1:14">
      <c r="A64" s="3"/>
      <c r="B64" s="3">
        <v>9</v>
      </c>
      <c r="C64" s="3">
        <v>10</v>
      </c>
      <c r="D64" s="3">
        <v>11</v>
      </c>
      <c r="E64" s="3">
        <v>12</v>
      </c>
      <c r="F64" s="3">
        <v>13</v>
      </c>
      <c r="G64" s="3">
        <v>14</v>
      </c>
      <c r="H64" s="3">
        <v>15</v>
      </c>
      <c r="I64" s="3">
        <v>16</v>
      </c>
      <c r="J64" s="3">
        <v>17</v>
      </c>
      <c r="K64" s="3">
        <v>18</v>
      </c>
      <c r="L64" s="3">
        <v>19</v>
      </c>
      <c r="M64" s="3">
        <v>20</v>
      </c>
      <c r="N64" s="3">
        <v>21</v>
      </c>
    </row>
    <row r="65" spans="1:14">
      <c r="A65" s="4">
        <v>10</v>
      </c>
      <c r="B65" s="5">
        <v>730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>
      <c r="A66" s="4">
        <v>11</v>
      </c>
      <c r="B66" s="5">
        <f>B65+730</f>
        <v>1460</v>
      </c>
      <c r="C66" s="5">
        <v>730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>
      <c r="A67" s="4">
        <v>12</v>
      </c>
      <c r="B67" s="5">
        <f t="shared" ref="B67:B68" si="41">B66+730</f>
        <v>2190</v>
      </c>
      <c r="C67" s="5">
        <f>C66+730</f>
        <v>1460</v>
      </c>
      <c r="D67" s="5">
        <v>730</v>
      </c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>
      <c r="A68" s="12">
        <v>13</v>
      </c>
      <c r="B68" s="5">
        <f t="shared" si="41"/>
        <v>2920</v>
      </c>
      <c r="C68" s="5">
        <f>C67+730</f>
        <v>2190</v>
      </c>
      <c r="D68" s="5">
        <f>D67+730</f>
        <v>1460</v>
      </c>
      <c r="E68" s="5">
        <v>730</v>
      </c>
      <c r="F68" s="5"/>
      <c r="G68" s="5"/>
      <c r="H68" s="5"/>
      <c r="I68" s="5"/>
      <c r="J68" s="5"/>
      <c r="K68" s="5"/>
      <c r="L68" s="5"/>
      <c r="M68" s="5"/>
      <c r="N68" s="5"/>
    </row>
    <row r="69" spans="1:14">
      <c r="A69" s="4">
        <v>14</v>
      </c>
      <c r="B69" s="5">
        <f>B68+740</f>
        <v>3660</v>
      </c>
      <c r="C69" s="5">
        <f>C68+740</f>
        <v>2930</v>
      </c>
      <c r="D69" s="5">
        <f>D68+740</f>
        <v>2200</v>
      </c>
      <c r="E69" s="5">
        <f>E68+740</f>
        <v>1470</v>
      </c>
      <c r="F69" s="5">
        <v>740</v>
      </c>
      <c r="G69" s="5"/>
      <c r="H69" s="5"/>
      <c r="I69" s="5"/>
      <c r="J69" s="5"/>
      <c r="K69" s="5"/>
      <c r="L69" s="5"/>
      <c r="M69" s="5"/>
      <c r="N69" s="5"/>
    </row>
    <row r="70" spans="1:14">
      <c r="A70" s="4">
        <v>15</v>
      </c>
      <c r="B70" s="5">
        <f t="shared" ref="B70:B71" si="42">B69+740</f>
        <v>4400</v>
      </c>
      <c r="C70" s="5">
        <f t="shared" ref="C70:C73" si="43">C69+740</f>
        <v>3670</v>
      </c>
      <c r="D70" s="5">
        <f t="shared" ref="D70:E73" si="44">D69+740</f>
        <v>2940</v>
      </c>
      <c r="E70" s="5">
        <f>E69+740</f>
        <v>2210</v>
      </c>
      <c r="F70" s="5">
        <f>F69+740</f>
        <v>1480</v>
      </c>
      <c r="G70" s="5">
        <v>740</v>
      </c>
      <c r="H70" s="5"/>
      <c r="I70" s="5"/>
      <c r="J70" s="5"/>
      <c r="K70" s="5"/>
      <c r="L70" s="5"/>
      <c r="M70" s="5"/>
      <c r="N70" s="5"/>
    </row>
    <row r="71" spans="1:14">
      <c r="A71" s="4">
        <v>16</v>
      </c>
      <c r="B71" s="9">
        <f t="shared" si="42"/>
        <v>5140</v>
      </c>
      <c r="C71" s="5">
        <f t="shared" si="43"/>
        <v>4410</v>
      </c>
      <c r="D71" s="5">
        <f t="shared" si="44"/>
        <v>3680</v>
      </c>
      <c r="E71" s="5">
        <f t="shared" si="44"/>
        <v>2950</v>
      </c>
      <c r="F71" s="5">
        <f t="shared" ref="F71:F73" si="45">F70+740</f>
        <v>2220</v>
      </c>
      <c r="G71" s="5">
        <f>G70+740</f>
        <v>1480</v>
      </c>
      <c r="H71" s="5">
        <v>740</v>
      </c>
      <c r="I71" s="5"/>
      <c r="J71" s="5"/>
      <c r="K71" s="5"/>
      <c r="L71" s="5"/>
      <c r="M71" s="5"/>
      <c r="N71" s="5"/>
    </row>
    <row r="72" spans="1:14">
      <c r="A72" s="4">
        <v>17</v>
      </c>
      <c r="B72" s="10">
        <v>5180</v>
      </c>
      <c r="C72" s="5">
        <f t="shared" si="43"/>
        <v>5150</v>
      </c>
      <c r="D72" s="5">
        <f t="shared" si="44"/>
        <v>4420</v>
      </c>
      <c r="E72" s="5">
        <f t="shared" si="44"/>
        <v>3690</v>
      </c>
      <c r="F72" s="5">
        <f t="shared" si="45"/>
        <v>2960</v>
      </c>
      <c r="G72" s="5">
        <f t="shared" ref="G72:H73" si="46">G71+740</f>
        <v>2220</v>
      </c>
      <c r="H72" s="5">
        <f>H71+740</f>
        <v>1480</v>
      </c>
      <c r="I72" s="5">
        <v>740</v>
      </c>
      <c r="J72" s="5"/>
      <c r="K72" s="5"/>
      <c r="L72" s="5"/>
      <c r="M72" s="5"/>
      <c r="N72" s="5"/>
    </row>
    <row r="73" spans="1:14">
      <c r="A73" s="12">
        <v>18</v>
      </c>
      <c r="B73" s="5">
        <f>B72+740</f>
        <v>5920</v>
      </c>
      <c r="C73" s="5">
        <f t="shared" si="43"/>
        <v>5890</v>
      </c>
      <c r="D73" s="5">
        <f t="shared" si="44"/>
        <v>5160</v>
      </c>
      <c r="E73" s="5">
        <f t="shared" si="44"/>
        <v>4430</v>
      </c>
      <c r="F73" s="5">
        <f t="shared" si="45"/>
        <v>3700</v>
      </c>
      <c r="G73" s="5">
        <f t="shared" si="46"/>
        <v>2960</v>
      </c>
      <c r="H73" s="5">
        <f t="shared" si="46"/>
        <v>2220</v>
      </c>
      <c r="I73" s="5">
        <f>I72+740</f>
        <v>1480</v>
      </c>
      <c r="J73" s="5">
        <v>740</v>
      </c>
      <c r="K73" s="5"/>
      <c r="L73" s="5"/>
      <c r="M73" s="5"/>
      <c r="N73" s="5"/>
    </row>
    <row r="74" spans="1:14">
      <c r="A74" s="4">
        <v>19</v>
      </c>
      <c r="B74" s="5">
        <f t="shared" ref="B74:J74" si="47">B73+1080</f>
        <v>7000</v>
      </c>
      <c r="C74" s="5">
        <f t="shared" si="47"/>
        <v>6970</v>
      </c>
      <c r="D74" s="5">
        <f t="shared" si="47"/>
        <v>6240</v>
      </c>
      <c r="E74" s="5">
        <f t="shared" si="47"/>
        <v>5510</v>
      </c>
      <c r="F74" s="5">
        <f t="shared" si="47"/>
        <v>4780</v>
      </c>
      <c r="G74" s="5">
        <f t="shared" si="47"/>
        <v>4040</v>
      </c>
      <c r="H74" s="5">
        <f t="shared" si="47"/>
        <v>3300</v>
      </c>
      <c r="I74" s="5">
        <f t="shared" si="47"/>
        <v>2560</v>
      </c>
      <c r="J74" s="5">
        <f t="shared" si="47"/>
        <v>1820</v>
      </c>
      <c r="K74" s="5">
        <v>1080</v>
      </c>
      <c r="L74" s="5"/>
      <c r="M74" s="5"/>
      <c r="N74" s="5"/>
    </row>
    <row r="75" spans="1:14">
      <c r="A75" s="4">
        <v>20</v>
      </c>
      <c r="B75" s="5">
        <f t="shared" ref="B75:B76" si="48">B74+1080</f>
        <v>8080</v>
      </c>
      <c r="C75" s="5">
        <f t="shared" ref="C75:C77" si="49">C74+1080</f>
        <v>8050</v>
      </c>
      <c r="D75" s="5">
        <f t="shared" ref="D75:E77" si="50">D74+1080</f>
        <v>7320</v>
      </c>
      <c r="E75" s="5">
        <f>E74+1080</f>
        <v>6590</v>
      </c>
      <c r="F75" s="5">
        <f t="shared" ref="F75:F76" si="51">F74+1080</f>
        <v>5860</v>
      </c>
      <c r="G75" s="5">
        <f t="shared" ref="G75:I77" si="52">G74+1080</f>
        <v>5120</v>
      </c>
      <c r="H75" s="5">
        <f>H74+1080</f>
        <v>4380</v>
      </c>
      <c r="I75" s="5">
        <f>I74+1080</f>
        <v>3640</v>
      </c>
      <c r="J75" s="5">
        <f t="shared" ref="J75:L77" si="53">J74+1080</f>
        <v>2900</v>
      </c>
      <c r="K75" s="5">
        <f>K74+1080</f>
        <v>2160</v>
      </c>
      <c r="L75" s="5">
        <v>1080</v>
      </c>
      <c r="M75" s="5"/>
      <c r="N75" s="5"/>
    </row>
    <row r="76" spans="1:14">
      <c r="A76" s="4">
        <v>21</v>
      </c>
      <c r="B76" s="5">
        <f t="shared" si="48"/>
        <v>9160</v>
      </c>
      <c r="C76" s="5">
        <f t="shared" si="49"/>
        <v>9130</v>
      </c>
      <c r="D76" s="5">
        <f t="shared" si="50"/>
        <v>8400</v>
      </c>
      <c r="E76" s="5">
        <f t="shared" si="50"/>
        <v>7670</v>
      </c>
      <c r="F76" s="5">
        <f t="shared" si="51"/>
        <v>6940</v>
      </c>
      <c r="G76" s="5">
        <f t="shared" si="52"/>
        <v>6200</v>
      </c>
      <c r="H76" s="5">
        <f t="shared" si="52"/>
        <v>5460</v>
      </c>
      <c r="I76" s="5">
        <f>I75+1080</f>
        <v>4720</v>
      </c>
      <c r="J76" s="5">
        <f t="shared" si="53"/>
        <v>3980</v>
      </c>
      <c r="K76" s="5">
        <f t="shared" si="53"/>
        <v>3240</v>
      </c>
      <c r="L76" s="5">
        <f>L75+1080</f>
        <v>2160</v>
      </c>
      <c r="M76" s="5">
        <v>1080</v>
      </c>
      <c r="N76" s="5"/>
    </row>
    <row r="77" spans="1:14">
      <c r="A77" s="4">
        <v>22</v>
      </c>
      <c r="B77" s="8">
        <v>9500</v>
      </c>
      <c r="C77" s="5">
        <f t="shared" si="49"/>
        <v>10210</v>
      </c>
      <c r="D77" s="5">
        <f t="shared" si="50"/>
        <v>9480</v>
      </c>
      <c r="E77" s="5">
        <f t="shared" si="50"/>
        <v>8750</v>
      </c>
      <c r="F77" s="8">
        <v>7310</v>
      </c>
      <c r="G77" s="5">
        <f t="shared" si="52"/>
        <v>7280</v>
      </c>
      <c r="H77" s="5">
        <f t="shared" si="52"/>
        <v>6540</v>
      </c>
      <c r="I77" s="5">
        <f t="shared" si="52"/>
        <v>5800</v>
      </c>
      <c r="J77" s="5">
        <f t="shared" si="53"/>
        <v>5060</v>
      </c>
      <c r="K77" s="5">
        <f t="shared" si="53"/>
        <v>4320</v>
      </c>
      <c r="L77" s="5">
        <f t="shared" si="53"/>
        <v>3240</v>
      </c>
      <c r="M77" s="5">
        <f>M76+1080</f>
        <v>2160</v>
      </c>
      <c r="N77" s="5">
        <v>1080</v>
      </c>
    </row>
    <row r="78" spans="1:14" ht="36" customHeight="1">
      <c r="A78" s="222" t="s">
        <v>5</v>
      </c>
      <c r="B78" s="222"/>
      <c r="C78" s="222"/>
      <c r="D78" s="222"/>
      <c r="E78" s="222"/>
      <c r="F78" s="222"/>
      <c r="G78" s="222"/>
      <c r="H78" s="222"/>
      <c r="I78" s="222"/>
      <c r="J78" s="222"/>
      <c r="K78" s="222"/>
      <c r="L78" s="222"/>
      <c r="M78" s="222"/>
      <c r="N78" s="222"/>
    </row>
    <row r="79" spans="1:14">
      <c r="A79" s="3"/>
      <c r="B79" s="3">
        <v>9</v>
      </c>
      <c r="C79" s="3">
        <v>10</v>
      </c>
      <c r="D79" s="3">
        <v>11</v>
      </c>
      <c r="E79" s="3">
        <v>12</v>
      </c>
      <c r="F79" s="3">
        <v>13</v>
      </c>
      <c r="G79" s="3">
        <v>14</v>
      </c>
      <c r="H79" s="3">
        <v>15</v>
      </c>
      <c r="I79" s="3">
        <v>16</v>
      </c>
      <c r="J79" s="3">
        <v>17</v>
      </c>
      <c r="K79" s="3">
        <v>18</v>
      </c>
      <c r="L79" s="3">
        <v>19</v>
      </c>
      <c r="M79" s="3">
        <v>20</v>
      </c>
      <c r="N79" s="3">
        <v>21</v>
      </c>
    </row>
    <row r="80" spans="1:14">
      <c r="A80" s="4">
        <v>10</v>
      </c>
      <c r="B80" s="5">
        <v>490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>
      <c r="A81" s="4">
        <v>11</v>
      </c>
      <c r="B81" s="5">
        <f>B80+490</f>
        <v>980</v>
      </c>
      <c r="C81" s="5">
        <v>490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>
      <c r="A82" s="4">
        <v>12</v>
      </c>
      <c r="B82" s="5">
        <f t="shared" ref="B82:B83" si="54">B81+490</f>
        <v>1470</v>
      </c>
      <c r="C82" s="5">
        <f>C81+490</f>
        <v>980</v>
      </c>
      <c r="D82" s="5">
        <v>490</v>
      </c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>
      <c r="A83" s="12">
        <v>13</v>
      </c>
      <c r="B83" s="5">
        <f t="shared" si="54"/>
        <v>1960</v>
      </c>
      <c r="C83" s="5">
        <f>C82+490</f>
        <v>1470</v>
      </c>
      <c r="D83" s="5">
        <f>D82+490</f>
        <v>980</v>
      </c>
      <c r="E83" s="5">
        <v>490</v>
      </c>
      <c r="F83" s="5"/>
      <c r="G83" s="5"/>
      <c r="H83" s="5"/>
      <c r="I83" s="5"/>
      <c r="J83" s="5"/>
      <c r="K83" s="5"/>
      <c r="L83" s="5"/>
      <c r="M83" s="5"/>
      <c r="N83" s="5"/>
    </row>
    <row r="84" spans="1:14">
      <c r="A84" s="4">
        <v>14</v>
      </c>
      <c r="B84" s="5">
        <f>B83+450</f>
        <v>2410</v>
      </c>
      <c r="C84" s="5">
        <f>C83+450</f>
        <v>1920</v>
      </c>
      <c r="D84" s="5">
        <f>D83+450</f>
        <v>1430</v>
      </c>
      <c r="E84" s="5">
        <f>E83+450</f>
        <v>940</v>
      </c>
      <c r="F84" s="5">
        <v>450</v>
      </c>
      <c r="G84" s="5"/>
      <c r="H84" s="5"/>
      <c r="I84" s="5"/>
      <c r="J84" s="5"/>
      <c r="K84" s="5"/>
      <c r="L84" s="5"/>
      <c r="M84" s="5"/>
      <c r="N84" s="5"/>
    </row>
    <row r="85" spans="1:14">
      <c r="A85" s="4">
        <v>15</v>
      </c>
      <c r="B85" s="5">
        <f t="shared" ref="B85:B86" si="55">B84+450</f>
        <v>2860</v>
      </c>
      <c r="C85" s="5">
        <f t="shared" ref="C85:C88" si="56">C84+450</f>
        <v>2370</v>
      </c>
      <c r="D85" s="5">
        <f t="shared" ref="D85:D88" si="57">D84+450</f>
        <v>1880</v>
      </c>
      <c r="E85" s="5">
        <f t="shared" ref="E85:E88" si="58">E84+450</f>
        <v>1390</v>
      </c>
      <c r="F85" s="5">
        <f>F84+450</f>
        <v>900</v>
      </c>
      <c r="G85" s="5">
        <v>450</v>
      </c>
      <c r="H85" s="5"/>
      <c r="I85" s="5"/>
      <c r="J85" s="5"/>
      <c r="K85" s="5"/>
      <c r="L85" s="5"/>
      <c r="M85" s="5"/>
      <c r="N85" s="5"/>
    </row>
    <row r="86" spans="1:14">
      <c r="A86" s="4">
        <v>16</v>
      </c>
      <c r="B86" s="9">
        <f t="shared" si="55"/>
        <v>3310</v>
      </c>
      <c r="C86" s="5">
        <f t="shared" si="56"/>
        <v>2820</v>
      </c>
      <c r="D86" s="5">
        <f t="shared" si="57"/>
        <v>2330</v>
      </c>
      <c r="E86" s="5">
        <f t="shared" si="58"/>
        <v>1840</v>
      </c>
      <c r="F86" s="5">
        <f t="shared" ref="F86:F88" si="59">F85+450</f>
        <v>1350</v>
      </c>
      <c r="G86" s="5">
        <f>G85+450</f>
        <v>900</v>
      </c>
      <c r="H86" s="5">
        <v>450</v>
      </c>
      <c r="I86" s="5"/>
      <c r="J86" s="5"/>
      <c r="K86" s="5"/>
      <c r="L86" s="5"/>
      <c r="M86" s="5"/>
      <c r="N86" s="5"/>
    </row>
    <row r="87" spans="1:14">
      <c r="A87" s="4">
        <v>17</v>
      </c>
      <c r="B87" s="10">
        <v>3200</v>
      </c>
      <c r="C87" s="5">
        <f t="shared" si="56"/>
        <v>3270</v>
      </c>
      <c r="D87" s="5">
        <f t="shared" si="57"/>
        <v>2780</v>
      </c>
      <c r="E87" s="5">
        <f t="shared" si="58"/>
        <v>2290</v>
      </c>
      <c r="F87" s="5">
        <f t="shared" si="59"/>
        <v>1800</v>
      </c>
      <c r="G87" s="5">
        <f t="shared" ref="G87:G88" si="60">G86+450</f>
        <v>1350</v>
      </c>
      <c r="H87" s="5">
        <f>H86+450</f>
        <v>900</v>
      </c>
      <c r="I87" s="5">
        <v>450</v>
      </c>
      <c r="J87" s="5"/>
      <c r="K87" s="5"/>
      <c r="L87" s="5"/>
      <c r="M87" s="5"/>
      <c r="N87" s="5"/>
    </row>
    <row r="88" spans="1:14">
      <c r="A88" s="12">
        <v>18</v>
      </c>
      <c r="B88" s="5">
        <f>450+B87</f>
        <v>3650</v>
      </c>
      <c r="C88" s="5">
        <f t="shared" si="56"/>
        <v>3720</v>
      </c>
      <c r="D88" s="5">
        <f t="shared" si="57"/>
        <v>3230</v>
      </c>
      <c r="E88" s="5">
        <f t="shared" si="58"/>
        <v>2740</v>
      </c>
      <c r="F88" s="5">
        <f t="shared" si="59"/>
        <v>2250</v>
      </c>
      <c r="G88" s="5">
        <f t="shared" si="60"/>
        <v>1800</v>
      </c>
      <c r="H88" s="5">
        <f>H87+450</f>
        <v>1350</v>
      </c>
      <c r="I88" s="5">
        <f>I87+450</f>
        <v>900</v>
      </c>
      <c r="J88" s="5">
        <v>450</v>
      </c>
      <c r="K88" s="5"/>
      <c r="L88" s="5"/>
      <c r="M88" s="5"/>
      <c r="N88" s="5"/>
    </row>
    <row r="89" spans="1:14">
      <c r="A89" s="4">
        <v>19</v>
      </c>
      <c r="B89" s="5">
        <f t="shared" ref="B89:J89" si="61">B88+720</f>
        <v>4370</v>
      </c>
      <c r="C89" s="5">
        <f t="shared" si="61"/>
        <v>4440</v>
      </c>
      <c r="D89" s="5">
        <f t="shared" si="61"/>
        <v>3950</v>
      </c>
      <c r="E89" s="5">
        <f t="shared" si="61"/>
        <v>3460</v>
      </c>
      <c r="F89" s="5">
        <f t="shared" si="61"/>
        <v>2970</v>
      </c>
      <c r="G89" s="5">
        <f t="shared" si="61"/>
        <v>2520</v>
      </c>
      <c r="H89" s="5">
        <f t="shared" si="61"/>
        <v>2070</v>
      </c>
      <c r="I89" s="5">
        <f t="shared" si="61"/>
        <v>1620</v>
      </c>
      <c r="J89" s="5">
        <f t="shared" si="61"/>
        <v>1170</v>
      </c>
      <c r="K89" s="5">
        <v>720</v>
      </c>
      <c r="L89" s="5"/>
      <c r="M89" s="5"/>
      <c r="N89" s="5"/>
    </row>
    <row r="90" spans="1:14">
      <c r="A90" s="4">
        <v>20</v>
      </c>
      <c r="B90" s="5">
        <f t="shared" ref="B90:B91" si="62">B89+720</f>
        <v>5090</v>
      </c>
      <c r="C90" s="5">
        <f t="shared" ref="C90:C92" si="63">C89+720</f>
        <v>5160</v>
      </c>
      <c r="D90" s="5">
        <f t="shared" ref="D90:D92" si="64">D89+720</f>
        <v>4670</v>
      </c>
      <c r="E90" s="5">
        <f t="shared" ref="E90:E92" si="65">E89+720</f>
        <v>4180</v>
      </c>
      <c r="F90" s="5">
        <f t="shared" ref="F90:F91" si="66">F89+720</f>
        <v>3690</v>
      </c>
      <c r="G90" s="5">
        <f t="shared" ref="G90:G92" si="67">G89+720</f>
        <v>3240</v>
      </c>
      <c r="H90" s="5">
        <f t="shared" ref="H90:H92" si="68">H89+720</f>
        <v>2790</v>
      </c>
      <c r="I90" s="5">
        <f t="shared" ref="I90:I92" si="69">I89+720</f>
        <v>2340</v>
      </c>
      <c r="J90" s="5">
        <f t="shared" ref="J90:J92" si="70">J89+720</f>
        <v>1890</v>
      </c>
      <c r="K90" s="5">
        <f>K89+720</f>
        <v>1440</v>
      </c>
      <c r="L90" s="5">
        <v>720</v>
      </c>
      <c r="M90" s="5"/>
      <c r="N90" s="5"/>
    </row>
    <row r="91" spans="1:14">
      <c r="A91" s="4">
        <v>21</v>
      </c>
      <c r="B91" s="5">
        <f t="shared" si="62"/>
        <v>5810</v>
      </c>
      <c r="C91" s="5">
        <f t="shared" si="63"/>
        <v>5880</v>
      </c>
      <c r="D91" s="5">
        <f t="shared" si="64"/>
        <v>5390</v>
      </c>
      <c r="E91" s="5">
        <f t="shared" si="65"/>
        <v>4900</v>
      </c>
      <c r="F91" s="5">
        <f t="shared" si="66"/>
        <v>4410</v>
      </c>
      <c r="G91" s="5">
        <f t="shared" si="67"/>
        <v>3960</v>
      </c>
      <c r="H91" s="5">
        <f t="shared" si="68"/>
        <v>3510</v>
      </c>
      <c r="I91" s="5">
        <f t="shared" si="69"/>
        <v>3060</v>
      </c>
      <c r="J91" s="5">
        <f t="shared" si="70"/>
        <v>2610</v>
      </c>
      <c r="K91" s="5">
        <f t="shared" ref="K91:L92" si="71">K90+720</f>
        <v>2160</v>
      </c>
      <c r="L91" s="5">
        <f>L90+720</f>
        <v>1440</v>
      </c>
      <c r="M91" s="5">
        <v>720</v>
      </c>
      <c r="N91" s="5"/>
    </row>
    <row r="92" spans="1:14">
      <c r="A92" s="4">
        <v>22</v>
      </c>
      <c r="B92" s="8">
        <v>6050</v>
      </c>
      <c r="C92" s="5">
        <f t="shared" si="63"/>
        <v>6600</v>
      </c>
      <c r="D92" s="5">
        <f t="shared" si="64"/>
        <v>6110</v>
      </c>
      <c r="E92" s="5">
        <f t="shared" si="65"/>
        <v>5620</v>
      </c>
      <c r="F92" s="6">
        <v>4630</v>
      </c>
      <c r="G92" s="5">
        <f t="shared" si="67"/>
        <v>4680</v>
      </c>
      <c r="H92" s="5">
        <f t="shared" si="68"/>
        <v>4230</v>
      </c>
      <c r="I92" s="5">
        <f t="shared" si="69"/>
        <v>3780</v>
      </c>
      <c r="J92" s="5">
        <f t="shared" si="70"/>
        <v>3330</v>
      </c>
      <c r="K92" s="5">
        <f t="shared" si="71"/>
        <v>2880</v>
      </c>
      <c r="L92" s="5">
        <f t="shared" si="71"/>
        <v>2160</v>
      </c>
      <c r="M92" s="5">
        <f>M91+720</f>
        <v>1440</v>
      </c>
      <c r="N92" s="5">
        <v>720</v>
      </c>
    </row>
    <row r="93" spans="1:14" ht="36" customHeight="1">
      <c r="A93" s="222" t="s">
        <v>6</v>
      </c>
      <c r="B93" s="222"/>
      <c r="C93" s="222"/>
      <c r="D93" s="222"/>
      <c r="E93" s="222"/>
      <c r="F93" s="222"/>
      <c r="G93" s="222"/>
      <c r="H93" s="222"/>
      <c r="I93" s="222"/>
      <c r="J93" s="222"/>
      <c r="K93" s="222"/>
      <c r="L93" s="222"/>
      <c r="M93" s="222"/>
      <c r="N93" s="222"/>
    </row>
    <row r="94" spans="1:14">
      <c r="A94" s="3"/>
      <c r="B94" s="3">
        <v>9</v>
      </c>
      <c r="C94" s="3">
        <v>10</v>
      </c>
      <c r="D94" s="3">
        <v>11</v>
      </c>
      <c r="E94" s="3">
        <v>12</v>
      </c>
      <c r="F94" s="3">
        <v>13</v>
      </c>
      <c r="G94" s="3">
        <v>14</v>
      </c>
      <c r="H94" s="3">
        <v>15</v>
      </c>
      <c r="I94" s="3">
        <v>16</v>
      </c>
      <c r="J94" s="3">
        <v>17</v>
      </c>
      <c r="K94" s="3">
        <v>18</v>
      </c>
      <c r="L94" s="3">
        <v>19</v>
      </c>
      <c r="M94" s="3">
        <v>20</v>
      </c>
      <c r="N94" s="3">
        <v>21</v>
      </c>
    </row>
    <row r="95" spans="1:14">
      <c r="A95" s="4">
        <v>10</v>
      </c>
      <c r="B95" s="5">
        <v>320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>
      <c r="A96" s="4">
        <v>11</v>
      </c>
      <c r="B96" s="5">
        <f>B95+320</f>
        <v>640</v>
      </c>
      <c r="C96" s="5">
        <v>320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>
      <c r="A97" s="4">
        <v>12</v>
      </c>
      <c r="B97" s="5">
        <f t="shared" ref="B97:B98" si="72">B96+320</f>
        <v>960</v>
      </c>
      <c r="C97" s="5">
        <f>C96+320</f>
        <v>640</v>
      </c>
      <c r="D97" s="5">
        <v>320</v>
      </c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>
      <c r="A98" s="12">
        <v>13</v>
      </c>
      <c r="B98" s="5">
        <f t="shared" si="72"/>
        <v>1280</v>
      </c>
      <c r="C98" s="5">
        <f>C97+320</f>
        <v>960</v>
      </c>
      <c r="D98" s="5">
        <f>D97+320</f>
        <v>640</v>
      </c>
      <c r="E98" s="5">
        <v>320</v>
      </c>
      <c r="F98" s="5"/>
      <c r="G98" s="5"/>
      <c r="H98" s="5"/>
      <c r="I98" s="5"/>
      <c r="J98" s="5"/>
      <c r="K98" s="5"/>
      <c r="L98" s="5"/>
      <c r="M98" s="5"/>
      <c r="N98" s="5"/>
    </row>
    <row r="99" spans="1:14">
      <c r="A99" s="4">
        <v>14</v>
      </c>
      <c r="B99" s="5">
        <f>B98+300</f>
        <v>1580</v>
      </c>
      <c r="C99" s="5">
        <f>C98+300</f>
        <v>1260</v>
      </c>
      <c r="D99" s="5">
        <f>D98+300</f>
        <v>940</v>
      </c>
      <c r="E99" s="5">
        <f>E98+300</f>
        <v>620</v>
      </c>
      <c r="F99" s="5">
        <v>300</v>
      </c>
      <c r="G99" s="5"/>
      <c r="H99" s="5"/>
      <c r="I99" s="5"/>
      <c r="J99" s="5"/>
      <c r="K99" s="5"/>
      <c r="L99" s="5"/>
      <c r="M99" s="5"/>
      <c r="N99" s="5"/>
    </row>
    <row r="100" spans="1:14">
      <c r="A100" s="4">
        <v>15</v>
      </c>
      <c r="B100" s="5">
        <f t="shared" ref="B100:B101" si="73">B99+300</f>
        <v>1880</v>
      </c>
      <c r="C100" s="5">
        <f t="shared" ref="C100:C103" si="74">C99+300</f>
        <v>1560</v>
      </c>
      <c r="D100" s="5">
        <f t="shared" ref="D100:D103" si="75">D99+300</f>
        <v>1240</v>
      </c>
      <c r="E100" s="5">
        <f t="shared" ref="E100:G103" si="76">E99+300</f>
        <v>920</v>
      </c>
      <c r="F100" s="5">
        <f>F99+300</f>
        <v>600</v>
      </c>
      <c r="G100" s="5">
        <v>300</v>
      </c>
      <c r="H100" s="5"/>
      <c r="I100" s="5"/>
      <c r="J100" s="5"/>
      <c r="K100" s="5"/>
      <c r="L100" s="5"/>
      <c r="M100" s="5"/>
      <c r="N100" s="5"/>
    </row>
    <row r="101" spans="1:14">
      <c r="A101" s="4">
        <v>16</v>
      </c>
      <c r="B101" s="13">
        <f t="shared" si="73"/>
        <v>2180</v>
      </c>
      <c r="C101" s="5">
        <f t="shared" si="74"/>
        <v>1860</v>
      </c>
      <c r="D101" s="5">
        <f t="shared" si="75"/>
        <v>1540</v>
      </c>
      <c r="E101" s="5">
        <f t="shared" si="76"/>
        <v>1220</v>
      </c>
      <c r="F101" s="5">
        <f t="shared" si="76"/>
        <v>900</v>
      </c>
      <c r="G101" s="5">
        <f>G100+300</f>
        <v>600</v>
      </c>
      <c r="H101" s="5">
        <v>300</v>
      </c>
      <c r="I101" s="5"/>
      <c r="J101" s="5"/>
      <c r="K101" s="5"/>
      <c r="L101" s="5"/>
      <c r="M101" s="5"/>
      <c r="N101" s="5"/>
    </row>
    <row r="102" spans="1:14">
      <c r="A102" s="4">
        <v>17</v>
      </c>
      <c r="B102" s="10">
        <v>2170</v>
      </c>
      <c r="C102" s="5">
        <f t="shared" si="74"/>
        <v>2160</v>
      </c>
      <c r="D102" s="5">
        <f t="shared" si="75"/>
        <v>1840</v>
      </c>
      <c r="E102" s="5">
        <f t="shared" si="76"/>
        <v>1520</v>
      </c>
      <c r="F102" s="5">
        <f t="shared" si="76"/>
        <v>1200</v>
      </c>
      <c r="G102" s="5">
        <f t="shared" si="76"/>
        <v>900</v>
      </c>
      <c r="H102" s="5">
        <f>H101+300</f>
        <v>600</v>
      </c>
      <c r="I102" s="5">
        <v>300</v>
      </c>
      <c r="J102" s="5"/>
      <c r="K102" s="5"/>
      <c r="L102" s="5"/>
      <c r="M102" s="5"/>
      <c r="N102" s="5"/>
    </row>
    <row r="103" spans="1:14">
      <c r="A103" s="12">
        <v>18</v>
      </c>
      <c r="B103" s="5">
        <f>B102+300</f>
        <v>2470</v>
      </c>
      <c r="C103" s="5">
        <f t="shared" si="74"/>
        <v>2460</v>
      </c>
      <c r="D103" s="5">
        <f t="shared" si="75"/>
        <v>2140</v>
      </c>
      <c r="E103" s="5">
        <f t="shared" si="76"/>
        <v>1820</v>
      </c>
      <c r="F103" s="5">
        <f>F102+300</f>
        <v>1500</v>
      </c>
      <c r="G103" s="5">
        <f t="shared" si="76"/>
        <v>1200</v>
      </c>
      <c r="H103" s="5">
        <f>H102+300</f>
        <v>900</v>
      </c>
      <c r="I103" s="5">
        <v>600</v>
      </c>
      <c r="J103" s="5">
        <v>300</v>
      </c>
      <c r="K103" s="5"/>
      <c r="L103" s="5"/>
      <c r="M103" s="5"/>
      <c r="N103" s="5"/>
    </row>
    <row r="104" spans="1:14">
      <c r="A104" s="4">
        <v>19</v>
      </c>
      <c r="B104" s="5">
        <f>B103+470</f>
        <v>2940</v>
      </c>
      <c r="C104" s="5">
        <f>C103+470</f>
        <v>2930</v>
      </c>
      <c r="D104" s="5">
        <f>D103+470</f>
        <v>2610</v>
      </c>
      <c r="E104" s="5">
        <f>E103+470</f>
        <v>2290</v>
      </c>
      <c r="F104" s="5">
        <f t="shared" ref="F104:F106" si="77">F103+470</f>
        <v>1970</v>
      </c>
      <c r="G104" s="5">
        <f>G103+470</f>
        <v>1670</v>
      </c>
      <c r="H104" s="5">
        <f>H103+470</f>
        <v>1370</v>
      </c>
      <c r="I104" s="5">
        <f>I103+470</f>
        <v>1070</v>
      </c>
      <c r="J104" s="5">
        <f>J103+470</f>
        <v>770</v>
      </c>
      <c r="K104" s="5">
        <v>470</v>
      </c>
      <c r="L104" s="5"/>
      <c r="M104" s="5"/>
      <c r="N104" s="5"/>
    </row>
    <row r="105" spans="1:14">
      <c r="A105" s="4">
        <v>20</v>
      </c>
      <c r="B105" s="5">
        <f t="shared" ref="B105:B106" si="78">B104+470</f>
        <v>3410</v>
      </c>
      <c r="C105" s="5">
        <f t="shared" ref="C105:C107" si="79">C104+470</f>
        <v>3400</v>
      </c>
      <c r="D105" s="5">
        <f t="shared" ref="D105:D107" si="80">D104+470</f>
        <v>3080</v>
      </c>
      <c r="E105" s="5">
        <f t="shared" ref="E105:E107" si="81">E104+470</f>
        <v>2760</v>
      </c>
      <c r="F105" s="5">
        <f t="shared" si="77"/>
        <v>2440</v>
      </c>
      <c r="G105" s="5">
        <f t="shared" ref="G105:G107" si="82">G104+470</f>
        <v>2140</v>
      </c>
      <c r="H105" s="5">
        <f t="shared" ref="H105:H107" si="83">H104+470</f>
        <v>1840</v>
      </c>
      <c r="I105" s="5">
        <f t="shared" ref="I105:I107" si="84">I104+470</f>
        <v>1540</v>
      </c>
      <c r="J105" s="5">
        <f t="shared" ref="J105:J107" si="85">J104+470</f>
        <v>1240</v>
      </c>
      <c r="K105" s="5">
        <f>K104+470</f>
        <v>940</v>
      </c>
      <c r="L105" s="5">
        <v>470</v>
      </c>
      <c r="M105" s="5"/>
      <c r="N105" s="5"/>
    </row>
    <row r="106" spans="1:14">
      <c r="A106" s="4">
        <v>21</v>
      </c>
      <c r="B106" s="5">
        <f t="shared" si="78"/>
        <v>3880</v>
      </c>
      <c r="C106" s="5">
        <f t="shared" si="79"/>
        <v>3870</v>
      </c>
      <c r="D106" s="5">
        <f t="shared" si="80"/>
        <v>3550</v>
      </c>
      <c r="E106" s="5">
        <f t="shared" si="81"/>
        <v>3230</v>
      </c>
      <c r="F106" s="5">
        <f t="shared" si="77"/>
        <v>2910</v>
      </c>
      <c r="G106" s="5">
        <f t="shared" si="82"/>
        <v>2610</v>
      </c>
      <c r="H106" s="5">
        <f t="shared" si="83"/>
        <v>2310</v>
      </c>
      <c r="I106" s="5">
        <f t="shared" si="84"/>
        <v>2010</v>
      </c>
      <c r="J106" s="5">
        <f t="shared" si="85"/>
        <v>1710</v>
      </c>
      <c r="K106" s="5">
        <f>K105+470</f>
        <v>1410</v>
      </c>
      <c r="L106" s="5">
        <f>L105+470</f>
        <v>940</v>
      </c>
      <c r="M106" s="5">
        <v>470</v>
      </c>
      <c r="N106" s="5"/>
    </row>
    <row r="107" spans="1:14">
      <c r="A107" s="4">
        <v>22</v>
      </c>
      <c r="B107" s="8">
        <v>4070</v>
      </c>
      <c r="C107" s="5">
        <f t="shared" si="79"/>
        <v>4340</v>
      </c>
      <c r="D107" s="5">
        <f t="shared" si="80"/>
        <v>4020</v>
      </c>
      <c r="E107" s="5">
        <f t="shared" si="81"/>
        <v>3700</v>
      </c>
      <c r="F107" s="8">
        <v>3120</v>
      </c>
      <c r="G107" s="5">
        <f t="shared" si="82"/>
        <v>3080</v>
      </c>
      <c r="H107" s="5">
        <f t="shared" si="83"/>
        <v>2780</v>
      </c>
      <c r="I107" s="5">
        <f t="shared" si="84"/>
        <v>2480</v>
      </c>
      <c r="J107" s="5">
        <f t="shared" si="85"/>
        <v>2180</v>
      </c>
      <c r="K107" s="5">
        <f>K106+470</f>
        <v>1880</v>
      </c>
      <c r="L107" s="5">
        <f>L106+470</f>
        <v>1410</v>
      </c>
      <c r="M107" s="5">
        <f>M106+470</f>
        <v>940</v>
      </c>
      <c r="N107" s="5">
        <v>470</v>
      </c>
    </row>
    <row r="108" spans="1:14" ht="27" customHeight="1">
      <c r="A108" s="222" t="s">
        <v>7</v>
      </c>
      <c r="B108" s="222"/>
      <c r="C108" s="222"/>
      <c r="D108" s="222"/>
      <c r="E108" s="222"/>
      <c r="F108" s="222"/>
      <c r="G108" s="222"/>
      <c r="H108" s="222"/>
      <c r="I108" s="222"/>
      <c r="J108" s="222"/>
      <c r="K108" s="222"/>
      <c r="L108" s="222"/>
      <c r="M108" s="222"/>
      <c r="N108" s="222"/>
    </row>
    <row r="109" spans="1:14">
      <c r="A109" s="3"/>
      <c r="B109" s="3">
        <v>9</v>
      </c>
      <c r="C109" s="3">
        <v>10</v>
      </c>
      <c r="D109" s="3">
        <v>11</v>
      </c>
      <c r="E109" s="3">
        <v>12</v>
      </c>
      <c r="F109" s="3">
        <v>13</v>
      </c>
      <c r="G109" s="3">
        <v>14</v>
      </c>
      <c r="H109" s="3">
        <v>15</v>
      </c>
      <c r="I109" s="3">
        <v>16</v>
      </c>
      <c r="J109" s="3">
        <v>17</v>
      </c>
      <c r="K109" s="3">
        <v>18</v>
      </c>
      <c r="L109" s="3">
        <v>19</v>
      </c>
      <c r="M109" s="3">
        <v>20</v>
      </c>
      <c r="N109" s="3">
        <v>21</v>
      </c>
    </row>
    <row r="110" spans="1:14">
      <c r="A110" s="4">
        <v>10</v>
      </c>
      <c r="B110" s="5">
        <v>210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14">
      <c r="A111" s="4">
        <v>11</v>
      </c>
      <c r="B111" s="5">
        <f>B110+210</f>
        <v>420</v>
      </c>
      <c r="C111" s="5">
        <v>210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1:14">
      <c r="A112" s="4">
        <v>12</v>
      </c>
      <c r="B112" s="5">
        <f t="shared" ref="B112:B116" si="86">B111+210</f>
        <v>630</v>
      </c>
      <c r="C112" s="5">
        <f>C111+210</f>
        <v>420</v>
      </c>
      <c r="D112" s="5">
        <v>210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1:14">
      <c r="A113" s="12">
        <v>13</v>
      </c>
      <c r="B113" s="5">
        <f t="shared" si="86"/>
        <v>840</v>
      </c>
      <c r="C113" s="5">
        <f>C112+210</f>
        <v>630</v>
      </c>
      <c r="D113" s="5">
        <f>D112+210</f>
        <v>420</v>
      </c>
      <c r="E113" s="5">
        <v>210</v>
      </c>
      <c r="F113" s="5"/>
      <c r="G113" s="5"/>
      <c r="H113" s="5"/>
      <c r="I113" s="5"/>
      <c r="J113" s="5"/>
      <c r="K113" s="5"/>
      <c r="L113" s="5"/>
      <c r="M113" s="5"/>
      <c r="N113" s="5"/>
    </row>
    <row r="114" spans="1:14">
      <c r="A114" s="4">
        <v>14</v>
      </c>
      <c r="B114" s="5">
        <f t="shared" si="86"/>
        <v>1050</v>
      </c>
      <c r="C114" s="5">
        <f t="shared" ref="C114:G118" si="87">C113+210</f>
        <v>840</v>
      </c>
      <c r="D114" s="5">
        <f t="shared" si="87"/>
        <v>630</v>
      </c>
      <c r="E114" s="5">
        <f>E113+210</f>
        <v>420</v>
      </c>
      <c r="F114" s="5">
        <v>210</v>
      </c>
      <c r="G114" s="5"/>
      <c r="H114" s="5"/>
      <c r="I114" s="5"/>
      <c r="J114" s="5"/>
      <c r="K114" s="5"/>
      <c r="L114" s="5"/>
      <c r="M114" s="5"/>
      <c r="N114" s="5"/>
    </row>
    <row r="115" spans="1:14">
      <c r="A115" s="4">
        <v>15</v>
      </c>
      <c r="B115" s="5">
        <f t="shared" si="86"/>
        <v>1260</v>
      </c>
      <c r="C115" s="5">
        <f t="shared" si="87"/>
        <v>1050</v>
      </c>
      <c r="D115" s="5">
        <f t="shared" si="87"/>
        <v>840</v>
      </c>
      <c r="E115" s="5">
        <f t="shared" si="87"/>
        <v>630</v>
      </c>
      <c r="F115" s="5">
        <f>F114+210</f>
        <v>420</v>
      </c>
      <c r="G115" s="5">
        <v>210</v>
      </c>
      <c r="H115" s="5"/>
      <c r="I115" s="5"/>
      <c r="J115" s="5"/>
      <c r="K115" s="5"/>
      <c r="L115" s="5"/>
      <c r="M115" s="5"/>
      <c r="N115" s="5"/>
    </row>
    <row r="116" spans="1:14">
      <c r="A116" s="4">
        <v>16</v>
      </c>
      <c r="B116" s="15">
        <f t="shared" si="86"/>
        <v>1470</v>
      </c>
      <c r="C116" s="5">
        <f t="shared" si="87"/>
        <v>1260</v>
      </c>
      <c r="D116" s="5">
        <f t="shared" si="87"/>
        <v>1050</v>
      </c>
      <c r="E116" s="5">
        <f t="shared" si="87"/>
        <v>840</v>
      </c>
      <c r="F116" s="5">
        <f t="shared" si="87"/>
        <v>630</v>
      </c>
      <c r="G116" s="5">
        <f>G115+210</f>
        <v>420</v>
      </c>
      <c r="H116" s="5">
        <v>210</v>
      </c>
      <c r="I116" s="5"/>
      <c r="J116" s="5"/>
      <c r="K116" s="5"/>
      <c r="L116" s="5"/>
      <c r="M116" s="5"/>
      <c r="N116" s="5"/>
    </row>
    <row r="117" spans="1:14">
      <c r="A117" s="14">
        <v>17</v>
      </c>
      <c r="B117" s="10">
        <v>1470</v>
      </c>
      <c r="C117" s="5">
        <f t="shared" si="87"/>
        <v>1470</v>
      </c>
      <c r="D117" s="5">
        <f t="shared" si="87"/>
        <v>1260</v>
      </c>
      <c r="E117" s="5">
        <f t="shared" si="87"/>
        <v>1050</v>
      </c>
      <c r="F117" s="5">
        <f t="shared" si="87"/>
        <v>840</v>
      </c>
      <c r="G117" s="5">
        <f t="shared" si="87"/>
        <v>630</v>
      </c>
      <c r="H117" s="5">
        <f>H116+210</f>
        <v>420</v>
      </c>
      <c r="I117" s="5">
        <v>210</v>
      </c>
      <c r="J117" s="5"/>
      <c r="K117" s="5"/>
      <c r="L117" s="5"/>
      <c r="M117" s="5"/>
      <c r="N117" s="5"/>
    </row>
    <row r="118" spans="1:14">
      <c r="A118" s="12">
        <v>18</v>
      </c>
      <c r="B118" s="5">
        <f>B117+210</f>
        <v>1680</v>
      </c>
      <c r="C118" s="5">
        <f t="shared" si="87"/>
        <v>1680</v>
      </c>
      <c r="D118" s="5">
        <f t="shared" si="87"/>
        <v>1470</v>
      </c>
      <c r="E118" s="5">
        <f t="shared" si="87"/>
        <v>1260</v>
      </c>
      <c r="F118" s="5">
        <f t="shared" si="87"/>
        <v>1050</v>
      </c>
      <c r="G118" s="5">
        <f t="shared" si="87"/>
        <v>840</v>
      </c>
      <c r="H118" s="5">
        <f>H117+210</f>
        <v>630</v>
      </c>
      <c r="I118" s="5">
        <f>I117+210</f>
        <v>420</v>
      </c>
      <c r="J118" s="5">
        <v>210</v>
      </c>
      <c r="K118" s="5"/>
      <c r="L118" s="5"/>
      <c r="M118" s="5"/>
      <c r="N118" s="5"/>
    </row>
    <row r="119" spans="1:14">
      <c r="A119" s="4">
        <v>19</v>
      </c>
      <c r="B119" s="5">
        <f t="shared" ref="B119:J119" si="88">B118+320</f>
        <v>2000</v>
      </c>
      <c r="C119" s="5">
        <f t="shared" si="88"/>
        <v>2000</v>
      </c>
      <c r="D119" s="5">
        <f t="shared" si="88"/>
        <v>1790</v>
      </c>
      <c r="E119" s="5">
        <f t="shared" si="88"/>
        <v>1580</v>
      </c>
      <c r="F119" s="5">
        <f t="shared" si="88"/>
        <v>1370</v>
      </c>
      <c r="G119" s="5">
        <f t="shared" si="88"/>
        <v>1160</v>
      </c>
      <c r="H119" s="5">
        <f t="shared" si="88"/>
        <v>950</v>
      </c>
      <c r="I119" s="5">
        <f t="shared" si="88"/>
        <v>740</v>
      </c>
      <c r="J119" s="5">
        <f t="shared" si="88"/>
        <v>530</v>
      </c>
      <c r="K119" s="5">
        <v>320</v>
      </c>
      <c r="L119" s="5"/>
      <c r="M119" s="5"/>
      <c r="N119" s="5"/>
    </row>
    <row r="120" spans="1:14">
      <c r="A120" s="4">
        <v>20</v>
      </c>
      <c r="B120" s="5">
        <f t="shared" ref="B120:B121" si="89">B119+320</f>
        <v>2320</v>
      </c>
      <c r="C120" s="5">
        <f t="shared" ref="C120:K122" si="90">C119+320</f>
        <v>2320</v>
      </c>
      <c r="D120" s="5">
        <f t="shared" si="90"/>
        <v>2110</v>
      </c>
      <c r="E120" s="5">
        <f t="shared" si="90"/>
        <v>1900</v>
      </c>
      <c r="F120" s="5">
        <f t="shared" si="90"/>
        <v>1690</v>
      </c>
      <c r="G120" s="5">
        <f t="shared" si="90"/>
        <v>1480</v>
      </c>
      <c r="H120" s="5">
        <f t="shared" si="90"/>
        <v>1270</v>
      </c>
      <c r="I120" s="5">
        <f t="shared" si="90"/>
        <v>1060</v>
      </c>
      <c r="J120" s="5">
        <f t="shared" si="90"/>
        <v>850</v>
      </c>
      <c r="K120" s="5">
        <f>K119+320</f>
        <v>640</v>
      </c>
      <c r="L120" s="5">
        <v>320</v>
      </c>
      <c r="M120" s="5"/>
      <c r="N120" s="5"/>
    </row>
    <row r="121" spans="1:14">
      <c r="A121" s="4">
        <v>21</v>
      </c>
      <c r="B121" s="5">
        <f t="shared" si="89"/>
        <v>2640</v>
      </c>
      <c r="C121" s="5">
        <f t="shared" si="90"/>
        <v>2640</v>
      </c>
      <c r="D121" s="5">
        <f t="shared" si="90"/>
        <v>2430</v>
      </c>
      <c r="E121" s="5">
        <f t="shared" si="90"/>
        <v>2220</v>
      </c>
      <c r="F121" s="5">
        <f t="shared" si="90"/>
        <v>2010</v>
      </c>
      <c r="G121" s="5">
        <f t="shared" si="90"/>
        <v>1800</v>
      </c>
      <c r="H121" s="5">
        <f t="shared" si="90"/>
        <v>1590</v>
      </c>
      <c r="I121" s="5">
        <f t="shared" si="90"/>
        <v>1380</v>
      </c>
      <c r="J121" s="5">
        <f t="shared" si="90"/>
        <v>1170</v>
      </c>
      <c r="K121" s="5">
        <f t="shared" si="90"/>
        <v>960</v>
      </c>
      <c r="L121" s="5">
        <f>L120+320</f>
        <v>640</v>
      </c>
      <c r="M121" s="5">
        <v>320</v>
      </c>
      <c r="N121" s="5"/>
    </row>
    <row r="122" spans="1:14">
      <c r="A122" s="4">
        <v>22</v>
      </c>
      <c r="B122" s="8">
        <v>2750</v>
      </c>
      <c r="C122" s="5">
        <f t="shared" si="90"/>
        <v>2960</v>
      </c>
      <c r="D122" s="5">
        <f t="shared" si="90"/>
        <v>2750</v>
      </c>
      <c r="E122" s="5">
        <f t="shared" si="90"/>
        <v>2540</v>
      </c>
      <c r="F122" s="8">
        <v>2110</v>
      </c>
      <c r="G122" s="5">
        <f t="shared" ref="G122:L122" si="91">G121+320</f>
        <v>2120</v>
      </c>
      <c r="H122" s="5">
        <f t="shared" si="91"/>
        <v>1910</v>
      </c>
      <c r="I122" s="5">
        <f t="shared" si="91"/>
        <v>1700</v>
      </c>
      <c r="J122" s="5">
        <f t="shared" si="91"/>
        <v>1490</v>
      </c>
      <c r="K122" s="5">
        <f t="shared" si="91"/>
        <v>1280</v>
      </c>
      <c r="L122" s="5">
        <f t="shared" si="91"/>
        <v>960</v>
      </c>
      <c r="M122" s="5">
        <f>M121+320</f>
        <v>640</v>
      </c>
      <c r="N122" s="5">
        <v>320</v>
      </c>
    </row>
    <row r="123" spans="1:14">
      <c r="N123" s="19"/>
    </row>
    <row r="125" spans="1:14" ht="29.25" customHeight="1">
      <c r="A125" s="222" t="s">
        <v>8</v>
      </c>
      <c r="B125" s="222"/>
      <c r="C125" s="222"/>
      <c r="D125" s="222"/>
      <c r="E125" s="222"/>
      <c r="F125" s="222"/>
      <c r="G125" s="222"/>
      <c r="H125" s="222"/>
      <c r="I125" s="222"/>
      <c r="J125" s="222"/>
      <c r="K125" s="222"/>
      <c r="L125" s="222"/>
      <c r="M125" s="222"/>
      <c r="N125" s="222"/>
    </row>
    <row r="126" spans="1:14">
      <c r="A126" s="3"/>
      <c r="B126" s="3">
        <v>9</v>
      </c>
      <c r="C126" s="3">
        <v>10</v>
      </c>
      <c r="D126" s="3">
        <v>11</v>
      </c>
      <c r="E126" s="3">
        <v>12</v>
      </c>
      <c r="F126" s="3">
        <v>13</v>
      </c>
      <c r="G126" s="3">
        <v>14</v>
      </c>
      <c r="H126" s="3">
        <v>15</v>
      </c>
      <c r="I126" s="3">
        <v>16</v>
      </c>
      <c r="J126" s="3">
        <v>17</v>
      </c>
      <c r="K126" s="3">
        <v>18</v>
      </c>
      <c r="L126" s="3">
        <v>19</v>
      </c>
      <c r="M126" s="3">
        <v>20</v>
      </c>
      <c r="N126" s="3">
        <v>21</v>
      </c>
    </row>
    <row r="127" spans="1:14">
      <c r="A127" s="4">
        <v>10</v>
      </c>
      <c r="B127" s="5">
        <v>220</v>
      </c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spans="1:14">
      <c r="A128" s="4">
        <v>11</v>
      </c>
      <c r="B128" s="5">
        <f>B127+220</f>
        <v>440</v>
      </c>
      <c r="C128" s="5">
        <v>220</v>
      </c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spans="1:14">
      <c r="A129" s="4">
        <v>12</v>
      </c>
      <c r="B129" s="5">
        <f t="shared" ref="B129:B130" si="92">B128+220</f>
        <v>660</v>
      </c>
      <c r="C129" s="5">
        <f>C128+220</f>
        <v>440</v>
      </c>
      <c r="D129" s="5">
        <v>220</v>
      </c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spans="1:14">
      <c r="A130" s="12">
        <v>13</v>
      </c>
      <c r="B130" s="5">
        <f t="shared" si="92"/>
        <v>880</v>
      </c>
      <c r="C130" s="5">
        <f>C129+220</f>
        <v>660</v>
      </c>
      <c r="D130" s="5">
        <f>D129+220</f>
        <v>440</v>
      </c>
      <c r="E130" s="5">
        <v>220</v>
      </c>
      <c r="F130" s="5"/>
      <c r="G130" s="5"/>
      <c r="H130" s="5"/>
      <c r="I130" s="5"/>
      <c r="J130" s="5"/>
      <c r="K130" s="5"/>
      <c r="L130" s="5"/>
      <c r="M130" s="5"/>
      <c r="N130" s="5"/>
    </row>
    <row r="131" spans="1:14">
      <c r="A131" s="4">
        <v>14</v>
      </c>
      <c r="B131" s="5">
        <f>B130+210</f>
        <v>1090</v>
      </c>
      <c r="C131" s="5">
        <f>C130+210</f>
        <v>870</v>
      </c>
      <c r="D131" s="5">
        <f>D130+210</f>
        <v>650</v>
      </c>
      <c r="E131" s="5">
        <f>E130+210</f>
        <v>430</v>
      </c>
      <c r="F131" s="5">
        <v>210</v>
      </c>
      <c r="G131" s="5"/>
      <c r="H131" s="5"/>
      <c r="I131" s="5"/>
      <c r="J131" s="5"/>
      <c r="K131" s="5"/>
      <c r="L131" s="5"/>
      <c r="M131" s="5"/>
      <c r="N131" s="5"/>
    </row>
    <row r="132" spans="1:14">
      <c r="A132" s="4">
        <v>15</v>
      </c>
      <c r="B132" s="5">
        <f t="shared" ref="B132:B133" si="93">B131+210</f>
        <v>1300</v>
      </c>
      <c r="C132" s="5">
        <f t="shared" ref="C132:C135" si="94">C131+210</f>
        <v>1080</v>
      </c>
      <c r="D132" s="5">
        <f t="shared" ref="D132:D135" si="95">D131+210</f>
        <v>860</v>
      </c>
      <c r="E132" s="5">
        <f t="shared" ref="E132:E135" si="96">E131+210</f>
        <v>640</v>
      </c>
      <c r="F132" s="5">
        <f>F131+210</f>
        <v>420</v>
      </c>
      <c r="G132" s="5">
        <v>210</v>
      </c>
      <c r="H132" s="5"/>
      <c r="I132" s="5"/>
      <c r="J132" s="5"/>
      <c r="K132" s="5"/>
      <c r="L132" s="5"/>
      <c r="M132" s="5"/>
      <c r="N132" s="5"/>
    </row>
    <row r="133" spans="1:14">
      <c r="A133" s="4">
        <v>16</v>
      </c>
      <c r="B133" s="9">
        <f t="shared" si="93"/>
        <v>1510</v>
      </c>
      <c r="C133" s="5">
        <f t="shared" si="94"/>
        <v>1290</v>
      </c>
      <c r="D133" s="5">
        <f t="shared" si="95"/>
        <v>1070</v>
      </c>
      <c r="E133" s="5">
        <f t="shared" si="96"/>
        <v>850</v>
      </c>
      <c r="F133" s="5">
        <f t="shared" ref="F133:F135" si="97">F132+210</f>
        <v>630</v>
      </c>
      <c r="G133" s="5">
        <f>G132+210</f>
        <v>420</v>
      </c>
      <c r="H133" s="5">
        <v>210</v>
      </c>
      <c r="I133" s="5"/>
      <c r="J133" s="5"/>
      <c r="K133" s="5"/>
      <c r="L133" s="5"/>
      <c r="M133" s="5"/>
      <c r="N133" s="5"/>
    </row>
    <row r="134" spans="1:14">
      <c r="A134" s="4">
        <v>17</v>
      </c>
      <c r="B134" s="10">
        <v>1490</v>
      </c>
      <c r="C134" s="5">
        <f t="shared" si="94"/>
        <v>1500</v>
      </c>
      <c r="D134" s="5">
        <f t="shared" si="95"/>
        <v>1280</v>
      </c>
      <c r="E134" s="5">
        <f t="shared" si="96"/>
        <v>1060</v>
      </c>
      <c r="F134" s="5">
        <f t="shared" si="97"/>
        <v>840</v>
      </c>
      <c r="G134" s="5">
        <f t="shared" ref="G134:G135" si="98">G133+210</f>
        <v>630</v>
      </c>
      <c r="H134" s="5">
        <f>H133+210</f>
        <v>420</v>
      </c>
      <c r="I134" s="5">
        <v>210</v>
      </c>
      <c r="J134" s="5"/>
      <c r="K134" s="5"/>
      <c r="L134" s="5"/>
      <c r="M134" s="5"/>
      <c r="N134" s="5"/>
    </row>
    <row r="135" spans="1:14">
      <c r="A135" s="12">
        <v>18</v>
      </c>
      <c r="B135" s="5">
        <f>B134+210</f>
        <v>1700</v>
      </c>
      <c r="C135" s="5">
        <f t="shared" si="94"/>
        <v>1710</v>
      </c>
      <c r="D135" s="5">
        <f t="shared" si="95"/>
        <v>1490</v>
      </c>
      <c r="E135" s="5">
        <f t="shared" si="96"/>
        <v>1270</v>
      </c>
      <c r="F135" s="5">
        <f t="shared" si="97"/>
        <v>1050</v>
      </c>
      <c r="G135" s="5">
        <f t="shared" si="98"/>
        <v>840</v>
      </c>
      <c r="H135" s="5">
        <f>H134+210</f>
        <v>630</v>
      </c>
      <c r="I135" s="5">
        <f>I134+210</f>
        <v>420</v>
      </c>
      <c r="J135" s="5">
        <v>210</v>
      </c>
      <c r="K135" s="5"/>
      <c r="L135" s="5"/>
      <c r="M135" s="5"/>
      <c r="N135" s="5"/>
    </row>
    <row r="136" spans="1:14">
      <c r="A136" s="4">
        <v>19</v>
      </c>
      <c r="B136" s="5">
        <f t="shared" ref="B136:G136" si="99">B135+330</f>
        <v>2030</v>
      </c>
      <c r="C136" s="5">
        <f t="shared" si="99"/>
        <v>2040</v>
      </c>
      <c r="D136" s="5">
        <f t="shared" si="99"/>
        <v>1820</v>
      </c>
      <c r="E136" s="5">
        <f t="shared" si="99"/>
        <v>1600</v>
      </c>
      <c r="F136" s="5">
        <f t="shared" si="99"/>
        <v>1380</v>
      </c>
      <c r="G136" s="5">
        <f t="shared" si="99"/>
        <v>1170</v>
      </c>
      <c r="H136" s="5">
        <f>H135+330</f>
        <v>960</v>
      </c>
      <c r="I136" s="5">
        <f>I135+330</f>
        <v>750</v>
      </c>
      <c r="J136" s="5">
        <f>J135+330</f>
        <v>540</v>
      </c>
      <c r="K136" s="5">
        <v>330</v>
      </c>
      <c r="L136" s="5"/>
      <c r="M136" s="5"/>
      <c r="N136" s="5"/>
    </row>
    <row r="137" spans="1:14">
      <c r="A137" s="4">
        <v>20</v>
      </c>
      <c r="B137" s="5">
        <f t="shared" ref="B137:B138" si="100">B136+330</f>
        <v>2360</v>
      </c>
      <c r="C137" s="5">
        <f t="shared" ref="C137:C139" si="101">C136+330</f>
        <v>2370</v>
      </c>
      <c r="D137" s="5">
        <f t="shared" ref="D137:D139" si="102">D136+330</f>
        <v>2150</v>
      </c>
      <c r="E137" s="5">
        <f t="shared" ref="E137:E139" si="103">E136+330</f>
        <v>1930</v>
      </c>
      <c r="F137" s="5">
        <f t="shared" ref="F137:F138" si="104">F136+330</f>
        <v>1710</v>
      </c>
      <c r="G137" s="5">
        <f t="shared" ref="G137:I139" si="105">G136+330</f>
        <v>1500</v>
      </c>
      <c r="H137" s="5">
        <f t="shared" si="105"/>
        <v>1290</v>
      </c>
      <c r="I137" s="5">
        <f t="shared" si="105"/>
        <v>1080</v>
      </c>
      <c r="J137" s="5">
        <f t="shared" ref="J137:J139" si="106">J136+330</f>
        <v>870</v>
      </c>
      <c r="K137" s="5">
        <f>K136+330</f>
        <v>660</v>
      </c>
      <c r="L137" s="5">
        <v>330</v>
      </c>
      <c r="M137" s="5"/>
      <c r="N137" s="5"/>
    </row>
    <row r="138" spans="1:14">
      <c r="A138" s="4">
        <v>21</v>
      </c>
      <c r="B138" s="5">
        <f t="shared" si="100"/>
        <v>2690</v>
      </c>
      <c r="C138" s="5">
        <f t="shared" si="101"/>
        <v>2700</v>
      </c>
      <c r="D138" s="5">
        <f t="shared" si="102"/>
        <v>2480</v>
      </c>
      <c r="E138" s="5">
        <f t="shared" si="103"/>
        <v>2260</v>
      </c>
      <c r="F138" s="5">
        <f t="shared" si="104"/>
        <v>2040</v>
      </c>
      <c r="G138" s="5">
        <f t="shared" si="105"/>
        <v>1830</v>
      </c>
      <c r="H138" s="5">
        <f t="shared" si="105"/>
        <v>1620</v>
      </c>
      <c r="I138" s="5">
        <f t="shared" si="105"/>
        <v>1410</v>
      </c>
      <c r="J138" s="5">
        <f t="shared" si="106"/>
        <v>1200</v>
      </c>
      <c r="K138" s="5">
        <f t="shared" ref="K138:L139" si="107">K137+330</f>
        <v>990</v>
      </c>
      <c r="L138" s="5">
        <f>L137+330</f>
        <v>660</v>
      </c>
      <c r="M138" s="5">
        <v>330</v>
      </c>
      <c r="N138" s="5"/>
    </row>
    <row r="139" spans="1:14">
      <c r="A139" s="4">
        <v>22</v>
      </c>
      <c r="B139" s="6">
        <v>2790</v>
      </c>
      <c r="C139" s="5">
        <f t="shared" si="101"/>
        <v>3030</v>
      </c>
      <c r="D139" s="5">
        <f t="shared" si="102"/>
        <v>2810</v>
      </c>
      <c r="E139" s="5">
        <f t="shared" si="103"/>
        <v>2590</v>
      </c>
      <c r="F139" s="8">
        <v>2140</v>
      </c>
      <c r="G139" s="5">
        <f t="shared" si="105"/>
        <v>2160</v>
      </c>
      <c r="H139" s="5">
        <f t="shared" si="105"/>
        <v>1950</v>
      </c>
      <c r="I139" s="5">
        <f t="shared" si="105"/>
        <v>1740</v>
      </c>
      <c r="J139" s="5">
        <f t="shared" si="106"/>
        <v>1530</v>
      </c>
      <c r="K139" s="5">
        <f t="shared" si="107"/>
        <v>1320</v>
      </c>
      <c r="L139" s="5">
        <f t="shared" si="107"/>
        <v>990</v>
      </c>
      <c r="M139" s="5">
        <f>M138+330</f>
        <v>660</v>
      </c>
      <c r="N139" s="5">
        <v>330</v>
      </c>
    </row>
    <row r="140" spans="1:14" ht="42" customHeight="1">
      <c r="A140" s="222" t="s">
        <v>9</v>
      </c>
      <c r="B140" s="222"/>
      <c r="C140" s="222"/>
      <c r="D140" s="222"/>
      <c r="E140" s="222"/>
      <c r="F140" s="222"/>
      <c r="G140" s="222"/>
      <c r="H140" s="222"/>
      <c r="I140" s="222"/>
      <c r="J140" s="222"/>
      <c r="K140" s="222"/>
      <c r="L140" s="222"/>
      <c r="M140" s="222"/>
      <c r="N140" s="222"/>
    </row>
    <row r="141" spans="1:14">
      <c r="A141" s="3"/>
      <c r="B141" s="3">
        <v>9</v>
      </c>
      <c r="C141" s="3">
        <v>10</v>
      </c>
      <c r="D141" s="3">
        <v>11</v>
      </c>
      <c r="E141" s="3">
        <v>12</v>
      </c>
      <c r="F141" s="3">
        <v>13</v>
      </c>
      <c r="G141" s="3">
        <v>14</v>
      </c>
      <c r="H141" s="3">
        <v>15</v>
      </c>
      <c r="I141" s="3">
        <v>16</v>
      </c>
      <c r="J141" s="3">
        <v>17</v>
      </c>
      <c r="K141" s="3">
        <v>18</v>
      </c>
      <c r="L141" s="3">
        <v>19</v>
      </c>
      <c r="M141" s="3">
        <v>20</v>
      </c>
      <c r="N141" s="3">
        <v>21</v>
      </c>
    </row>
    <row r="142" spans="1:14">
      <c r="A142" s="4">
        <v>10</v>
      </c>
      <c r="B142" s="5">
        <v>200</v>
      </c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</row>
    <row r="143" spans="1:14">
      <c r="A143" s="4">
        <v>11</v>
      </c>
      <c r="B143" s="5">
        <f>B142+200</f>
        <v>400</v>
      </c>
      <c r="C143" s="5">
        <v>200</v>
      </c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</row>
    <row r="144" spans="1:14">
      <c r="A144" s="4">
        <v>12</v>
      </c>
      <c r="B144" s="5">
        <f t="shared" ref="B144:B145" si="108">B143+200</f>
        <v>600</v>
      </c>
      <c r="C144" s="5">
        <f>C143+200</f>
        <v>400</v>
      </c>
      <c r="D144" s="5">
        <v>200</v>
      </c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>
      <c r="A145" s="12">
        <v>13</v>
      </c>
      <c r="B145" s="5">
        <f t="shared" si="108"/>
        <v>800</v>
      </c>
      <c r="C145" s="5">
        <f>C144+200</f>
        <v>600</v>
      </c>
      <c r="D145" s="5">
        <f>D144+200</f>
        <v>400</v>
      </c>
      <c r="E145" s="5">
        <v>200</v>
      </c>
      <c r="F145" s="5"/>
      <c r="G145" s="5"/>
      <c r="H145" s="5"/>
      <c r="I145" s="5"/>
      <c r="J145" s="5"/>
      <c r="K145" s="5"/>
      <c r="L145" s="5"/>
      <c r="M145" s="5"/>
      <c r="N145" s="5"/>
    </row>
    <row r="146" spans="1:14">
      <c r="A146" s="4">
        <v>14</v>
      </c>
      <c r="B146" s="5">
        <f>B145+190</f>
        <v>990</v>
      </c>
      <c r="C146" s="5">
        <f>C145+190</f>
        <v>790</v>
      </c>
      <c r="D146" s="5">
        <f>D145+190</f>
        <v>590</v>
      </c>
      <c r="E146" s="5">
        <f>E145+190</f>
        <v>390</v>
      </c>
      <c r="F146" s="5">
        <v>190</v>
      </c>
      <c r="G146" s="5"/>
      <c r="H146" s="5"/>
      <c r="I146" s="5"/>
      <c r="J146" s="5"/>
      <c r="K146" s="5"/>
      <c r="L146" s="5"/>
      <c r="M146" s="5"/>
      <c r="N146" s="5"/>
    </row>
    <row r="147" spans="1:14">
      <c r="A147" s="4">
        <v>15</v>
      </c>
      <c r="B147" s="5">
        <f t="shared" ref="B147:B148" si="109">B146+190</f>
        <v>1180</v>
      </c>
      <c r="C147" s="5">
        <f t="shared" ref="C147:C150" si="110">C146+190</f>
        <v>980</v>
      </c>
      <c r="D147" s="5">
        <f t="shared" ref="D147:D150" si="111">D146+190</f>
        <v>780</v>
      </c>
      <c r="E147" s="5">
        <f t="shared" ref="E147:E150" si="112">E146+190</f>
        <v>580</v>
      </c>
      <c r="F147" s="5">
        <f>F146+190</f>
        <v>380</v>
      </c>
      <c r="G147" s="5">
        <v>190</v>
      </c>
      <c r="H147" s="5"/>
      <c r="I147" s="5"/>
      <c r="J147" s="5"/>
      <c r="K147" s="5"/>
      <c r="L147" s="5"/>
      <c r="M147" s="5"/>
      <c r="N147" s="5"/>
    </row>
    <row r="148" spans="1:14">
      <c r="A148" s="4">
        <v>16</v>
      </c>
      <c r="B148" s="9">
        <f t="shared" si="109"/>
        <v>1370</v>
      </c>
      <c r="C148" s="5">
        <f t="shared" si="110"/>
        <v>1170</v>
      </c>
      <c r="D148" s="5">
        <f t="shared" si="111"/>
        <v>970</v>
      </c>
      <c r="E148" s="5">
        <f t="shared" si="112"/>
        <v>770</v>
      </c>
      <c r="F148" s="5">
        <f t="shared" ref="F148:G150" si="113">F147+190</f>
        <v>570</v>
      </c>
      <c r="G148" s="5">
        <f>G147+190</f>
        <v>380</v>
      </c>
      <c r="H148" s="5">
        <v>190</v>
      </c>
      <c r="I148" s="5"/>
      <c r="J148" s="5"/>
      <c r="K148" s="5"/>
      <c r="L148" s="5"/>
      <c r="M148" s="5"/>
      <c r="N148" s="5"/>
    </row>
    <row r="149" spans="1:14">
      <c r="A149" s="4">
        <v>17</v>
      </c>
      <c r="B149" s="10">
        <v>1350</v>
      </c>
      <c r="C149" s="5">
        <f t="shared" si="110"/>
        <v>1360</v>
      </c>
      <c r="D149" s="5">
        <f t="shared" si="111"/>
        <v>1160</v>
      </c>
      <c r="E149" s="5">
        <f t="shared" si="112"/>
        <v>960</v>
      </c>
      <c r="F149" s="5">
        <f t="shared" si="113"/>
        <v>760</v>
      </c>
      <c r="G149" s="5">
        <f t="shared" si="113"/>
        <v>570</v>
      </c>
      <c r="H149" s="5">
        <f>H148+190</f>
        <v>380</v>
      </c>
      <c r="I149" s="5">
        <v>190</v>
      </c>
      <c r="J149" s="5"/>
      <c r="K149" s="5"/>
      <c r="L149" s="5"/>
      <c r="M149" s="5"/>
      <c r="N149" s="5"/>
    </row>
    <row r="150" spans="1:14">
      <c r="A150" s="12">
        <v>18</v>
      </c>
      <c r="B150" s="5">
        <f>B149+190</f>
        <v>1540</v>
      </c>
      <c r="C150" s="5">
        <f t="shared" si="110"/>
        <v>1550</v>
      </c>
      <c r="D150" s="5">
        <f t="shared" si="111"/>
        <v>1350</v>
      </c>
      <c r="E150" s="5">
        <f t="shared" si="112"/>
        <v>1150</v>
      </c>
      <c r="F150" s="5">
        <f t="shared" si="113"/>
        <v>950</v>
      </c>
      <c r="G150" s="5">
        <f t="shared" si="113"/>
        <v>760</v>
      </c>
      <c r="H150" s="5">
        <f>H149+190</f>
        <v>570</v>
      </c>
      <c r="I150" s="5">
        <f>I149+190</f>
        <v>380</v>
      </c>
      <c r="J150" s="5">
        <v>190</v>
      </c>
      <c r="K150" s="5"/>
      <c r="L150" s="5"/>
      <c r="M150" s="5"/>
      <c r="N150" s="5"/>
    </row>
    <row r="151" spans="1:14">
      <c r="A151" s="4">
        <v>19</v>
      </c>
      <c r="B151" s="5">
        <f t="shared" ref="B151:J151" si="114">B150+300</f>
        <v>1840</v>
      </c>
      <c r="C151" s="5">
        <f t="shared" si="114"/>
        <v>1850</v>
      </c>
      <c r="D151" s="5">
        <f t="shared" si="114"/>
        <v>1650</v>
      </c>
      <c r="E151" s="5">
        <f t="shared" si="114"/>
        <v>1450</v>
      </c>
      <c r="F151" s="5">
        <f t="shared" si="114"/>
        <v>1250</v>
      </c>
      <c r="G151" s="5">
        <f t="shared" si="114"/>
        <v>1060</v>
      </c>
      <c r="H151" s="5">
        <f t="shared" si="114"/>
        <v>870</v>
      </c>
      <c r="I151" s="5">
        <f t="shared" si="114"/>
        <v>680</v>
      </c>
      <c r="J151" s="5">
        <f t="shared" si="114"/>
        <v>490</v>
      </c>
      <c r="K151" s="5">
        <v>300</v>
      </c>
      <c r="L151" s="5"/>
      <c r="M151" s="5"/>
      <c r="N151" s="5"/>
    </row>
    <row r="152" spans="1:14">
      <c r="A152" s="4">
        <v>20</v>
      </c>
      <c r="B152" s="5">
        <f t="shared" ref="B152:B153" si="115">B151+300</f>
        <v>2140</v>
      </c>
      <c r="C152" s="5">
        <f t="shared" ref="C152:C154" si="116">C151+300</f>
        <v>2150</v>
      </c>
      <c r="D152" s="5">
        <f t="shared" ref="D152:D154" si="117">D151+300</f>
        <v>1950</v>
      </c>
      <c r="E152" s="5">
        <f t="shared" ref="E152:E154" si="118">E151+300</f>
        <v>1750</v>
      </c>
      <c r="F152" s="5">
        <f t="shared" ref="F152:H153" si="119">F151+300</f>
        <v>1550</v>
      </c>
      <c r="G152" s="5">
        <f t="shared" si="119"/>
        <v>1360</v>
      </c>
      <c r="H152" s="5">
        <f>H151+300</f>
        <v>1170</v>
      </c>
      <c r="I152" s="5">
        <f t="shared" ref="I152:I154" si="120">I151+300</f>
        <v>980</v>
      </c>
      <c r="J152" s="5">
        <f t="shared" ref="J152:J154" si="121">J151+300</f>
        <v>790</v>
      </c>
      <c r="K152" s="5">
        <f>K151+300</f>
        <v>600</v>
      </c>
      <c r="L152" s="5">
        <v>300</v>
      </c>
      <c r="M152" s="5"/>
      <c r="N152" s="5"/>
    </row>
    <row r="153" spans="1:14">
      <c r="A153" s="4">
        <v>21</v>
      </c>
      <c r="B153" s="5">
        <f t="shared" si="115"/>
        <v>2440</v>
      </c>
      <c r="C153" s="5">
        <f t="shared" si="116"/>
        <v>2450</v>
      </c>
      <c r="D153" s="5">
        <f t="shared" si="117"/>
        <v>2250</v>
      </c>
      <c r="E153" s="5">
        <f t="shared" si="118"/>
        <v>2050</v>
      </c>
      <c r="F153" s="5">
        <f t="shared" si="119"/>
        <v>1850</v>
      </c>
      <c r="G153" s="5">
        <f t="shared" si="119"/>
        <v>1660</v>
      </c>
      <c r="H153" s="5">
        <f t="shared" si="119"/>
        <v>1470</v>
      </c>
      <c r="I153" s="5">
        <f t="shared" si="120"/>
        <v>1280</v>
      </c>
      <c r="J153" s="5">
        <f t="shared" si="121"/>
        <v>1090</v>
      </c>
      <c r="K153" s="5">
        <f t="shared" ref="K153:L154" si="122">K152+300</f>
        <v>900</v>
      </c>
      <c r="L153" s="5">
        <f>L152+300</f>
        <v>600</v>
      </c>
      <c r="M153" s="5">
        <v>300</v>
      </c>
      <c r="N153" s="5"/>
    </row>
    <row r="154" spans="1:14">
      <c r="A154" s="4">
        <v>22</v>
      </c>
      <c r="B154" s="8">
        <v>2520</v>
      </c>
      <c r="C154" s="5">
        <f t="shared" si="116"/>
        <v>2750</v>
      </c>
      <c r="D154" s="5">
        <f t="shared" si="117"/>
        <v>2550</v>
      </c>
      <c r="E154" s="5">
        <f t="shared" si="118"/>
        <v>2350</v>
      </c>
      <c r="F154" s="8">
        <v>1930</v>
      </c>
      <c r="G154" s="5">
        <f t="shared" ref="G154:H154" si="123">G153+300</f>
        <v>1960</v>
      </c>
      <c r="H154" s="5">
        <f t="shared" si="123"/>
        <v>1770</v>
      </c>
      <c r="I154" s="5">
        <f t="shared" si="120"/>
        <v>1580</v>
      </c>
      <c r="J154" s="5">
        <f t="shared" si="121"/>
        <v>1390</v>
      </c>
      <c r="K154" s="5">
        <f t="shared" si="122"/>
        <v>1200</v>
      </c>
      <c r="L154" s="5">
        <f t="shared" si="122"/>
        <v>900</v>
      </c>
      <c r="M154" s="5">
        <f>M153+300</f>
        <v>600</v>
      </c>
      <c r="N154" s="5">
        <v>300</v>
      </c>
    </row>
    <row r="155" spans="1:14" ht="41.25" customHeight="1">
      <c r="A155" s="222" t="s">
        <v>10</v>
      </c>
      <c r="B155" s="222"/>
      <c r="C155" s="222"/>
      <c r="D155" s="222"/>
      <c r="E155" s="222"/>
      <c r="F155" s="222"/>
      <c r="G155" s="222"/>
      <c r="H155" s="222"/>
      <c r="I155" s="222"/>
      <c r="J155" s="222"/>
      <c r="K155" s="222"/>
      <c r="L155" s="222"/>
      <c r="M155" s="222"/>
      <c r="N155" s="222"/>
    </row>
    <row r="156" spans="1:14">
      <c r="A156" s="3"/>
      <c r="B156" s="3">
        <v>9</v>
      </c>
      <c r="C156" s="3">
        <v>10</v>
      </c>
      <c r="D156" s="3">
        <v>11</v>
      </c>
      <c r="E156" s="3">
        <v>12</v>
      </c>
      <c r="F156" s="3">
        <v>13</v>
      </c>
      <c r="G156" s="3">
        <v>14</v>
      </c>
      <c r="H156" s="3">
        <v>15</v>
      </c>
      <c r="I156" s="3">
        <v>16</v>
      </c>
      <c r="J156" s="3">
        <v>17</v>
      </c>
      <c r="K156" s="3">
        <v>18</v>
      </c>
      <c r="L156" s="3">
        <v>19</v>
      </c>
      <c r="M156" s="3">
        <v>20</v>
      </c>
      <c r="N156" s="3">
        <v>21</v>
      </c>
    </row>
    <row r="157" spans="1:14">
      <c r="A157" s="4">
        <v>10</v>
      </c>
      <c r="B157" s="5">
        <v>220</v>
      </c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</row>
    <row r="158" spans="1:14">
      <c r="A158" s="4">
        <v>11</v>
      </c>
      <c r="B158" s="5">
        <f>B157+220</f>
        <v>440</v>
      </c>
      <c r="C158" s="5">
        <v>220</v>
      </c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</row>
    <row r="159" spans="1:14">
      <c r="A159" s="4">
        <v>12</v>
      </c>
      <c r="B159" s="5">
        <f t="shared" ref="B159:B160" si="124">B158+220</f>
        <v>660</v>
      </c>
      <c r="C159" s="5">
        <f>C158+220</f>
        <v>440</v>
      </c>
      <c r="D159" s="5">
        <v>220</v>
      </c>
      <c r="E159" s="5"/>
      <c r="F159" s="5"/>
      <c r="G159" s="5"/>
      <c r="H159" s="5"/>
      <c r="I159" s="5"/>
      <c r="J159" s="5"/>
      <c r="K159" s="5"/>
      <c r="L159" s="5"/>
      <c r="M159" s="5"/>
      <c r="N159" s="5"/>
    </row>
    <row r="160" spans="1:14">
      <c r="A160" s="12">
        <v>13</v>
      </c>
      <c r="B160" s="5">
        <f t="shared" si="124"/>
        <v>880</v>
      </c>
      <c r="C160" s="5">
        <f>C159+220</f>
        <v>660</v>
      </c>
      <c r="D160" s="5">
        <v>440</v>
      </c>
      <c r="E160" s="5">
        <v>220</v>
      </c>
      <c r="F160" s="5"/>
      <c r="G160" s="5"/>
      <c r="H160" s="5"/>
      <c r="I160" s="5"/>
      <c r="J160" s="5"/>
      <c r="K160" s="5"/>
      <c r="L160" s="5"/>
      <c r="M160" s="5"/>
      <c r="N160" s="5"/>
    </row>
    <row r="161" spans="1:14">
      <c r="A161" s="4">
        <v>14</v>
      </c>
      <c r="B161" s="5">
        <f>B160+210</f>
        <v>1090</v>
      </c>
      <c r="C161" s="5">
        <f>C160+210</f>
        <v>870</v>
      </c>
      <c r="D161" s="5">
        <f>D160+210</f>
        <v>650</v>
      </c>
      <c r="E161" s="5">
        <f>E160+210</f>
        <v>430</v>
      </c>
      <c r="F161" s="5">
        <v>210</v>
      </c>
      <c r="G161" s="5"/>
      <c r="H161" s="5"/>
      <c r="I161" s="5"/>
      <c r="J161" s="5"/>
      <c r="K161" s="5"/>
      <c r="L161" s="5"/>
      <c r="M161" s="5"/>
      <c r="N161" s="5"/>
    </row>
    <row r="162" spans="1:14">
      <c r="A162" s="4">
        <v>15</v>
      </c>
      <c r="B162" s="5">
        <f t="shared" ref="B162:C165" si="125">B161+210</f>
        <v>1300</v>
      </c>
      <c r="C162" s="5">
        <f t="shared" si="125"/>
        <v>1080</v>
      </c>
      <c r="D162" s="5">
        <f t="shared" ref="D162:E165" si="126">D161+210</f>
        <v>860</v>
      </c>
      <c r="E162" s="5">
        <f t="shared" si="126"/>
        <v>640</v>
      </c>
      <c r="F162" s="5">
        <f>F161+210</f>
        <v>420</v>
      </c>
      <c r="G162" s="5">
        <v>210</v>
      </c>
      <c r="H162" s="5"/>
      <c r="I162" s="5"/>
      <c r="J162" s="5"/>
      <c r="K162" s="5"/>
      <c r="L162" s="5"/>
      <c r="M162" s="5"/>
      <c r="N162" s="5"/>
    </row>
    <row r="163" spans="1:14">
      <c r="A163" s="4">
        <v>16</v>
      </c>
      <c r="B163" s="9">
        <f t="shared" si="125"/>
        <v>1510</v>
      </c>
      <c r="C163" s="5">
        <f t="shared" si="125"/>
        <v>1290</v>
      </c>
      <c r="D163" s="5">
        <f t="shared" si="126"/>
        <v>1070</v>
      </c>
      <c r="E163" s="5">
        <f t="shared" si="126"/>
        <v>850</v>
      </c>
      <c r="F163" s="5">
        <f t="shared" ref="F163:F165" si="127">F162+210</f>
        <v>630</v>
      </c>
      <c r="G163" s="5">
        <f>G162+210</f>
        <v>420</v>
      </c>
      <c r="H163" s="5">
        <v>210</v>
      </c>
      <c r="I163" s="5"/>
      <c r="J163" s="5"/>
      <c r="K163" s="5"/>
      <c r="L163" s="5"/>
      <c r="M163" s="5"/>
      <c r="N163" s="5"/>
    </row>
    <row r="164" spans="1:14">
      <c r="A164" s="4">
        <v>17</v>
      </c>
      <c r="B164" s="10">
        <v>1470</v>
      </c>
      <c r="C164" s="5">
        <f t="shared" ref="C164:C165" si="128">C163+210</f>
        <v>1500</v>
      </c>
      <c r="D164" s="5">
        <f t="shared" si="126"/>
        <v>1280</v>
      </c>
      <c r="E164" s="5">
        <f t="shared" si="126"/>
        <v>1060</v>
      </c>
      <c r="F164" s="5">
        <f t="shared" si="127"/>
        <v>840</v>
      </c>
      <c r="G164" s="5">
        <f t="shared" ref="G164:G165" si="129">G163+210</f>
        <v>630</v>
      </c>
      <c r="H164" s="5">
        <f>H163+210</f>
        <v>420</v>
      </c>
      <c r="I164" s="5">
        <v>210</v>
      </c>
      <c r="J164" s="5"/>
      <c r="K164" s="5"/>
      <c r="L164" s="5"/>
      <c r="M164" s="5"/>
      <c r="N164" s="5"/>
    </row>
    <row r="165" spans="1:14">
      <c r="A165" s="12">
        <v>18</v>
      </c>
      <c r="B165" s="5">
        <f t="shared" si="125"/>
        <v>1680</v>
      </c>
      <c r="C165" s="5">
        <f t="shared" si="128"/>
        <v>1710</v>
      </c>
      <c r="D165" s="5">
        <f t="shared" si="126"/>
        <v>1490</v>
      </c>
      <c r="E165" s="5">
        <f t="shared" si="126"/>
        <v>1270</v>
      </c>
      <c r="F165" s="5">
        <f t="shared" si="127"/>
        <v>1050</v>
      </c>
      <c r="G165" s="5">
        <f t="shared" si="129"/>
        <v>840</v>
      </c>
      <c r="H165" s="5">
        <f>H164+210</f>
        <v>630</v>
      </c>
      <c r="I165" s="5">
        <v>420</v>
      </c>
      <c r="J165" s="5">
        <v>210</v>
      </c>
      <c r="K165" s="5"/>
      <c r="L165" s="5"/>
      <c r="M165" s="5"/>
      <c r="N165" s="5"/>
    </row>
    <row r="166" spans="1:14">
      <c r="A166" s="4">
        <v>19</v>
      </c>
      <c r="B166" s="5">
        <f>B165+320</f>
        <v>2000</v>
      </c>
      <c r="C166" s="5">
        <f>C165+320</f>
        <v>2030</v>
      </c>
      <c r="D166" s="5">
        <f>D165+320</f>
        <v>1810</v>
      </c>
      <c r="E166" s="5">
        <f>E165+320</f>
        <v>1590</v>
      </c>
      <c r="F166" s="5">
        <f>320+F165</f>
        <v>1370</v>
      </c>
      <c r="G166" s="5">
        <f>G165+320</f>
        <v>1160</v>
      </c>
      <c r="H166" s="5">
        <f>H165+320</f>
        <v>950</v>
      </c>
      <c r="I166" s="5">
        <f>I165+320</f>
        <v>740</v>
      </c>
      <c r="J166" s="5">
        <f>J165+320</f>
        <v>530</v>
      </c>
      <c r="K166" s="5">
        <v>320</v>
      </c>
      <c r="L166" s="5"/>
      <c r="M166" s="5"/>
      <c r="N166" s="5"/>
    </row>
    <row r="167" spans="1:14">
      <c r="A167" s="4">
        <v>20</v>
      </c>
      <c r="B167" s="5">
        <f t="shared" ref="B167:B168" si="130">B166+320</f>
        <v>2320</v>
      </c>
      <c r="C167" s="5">
        <f t="shared" ref="C167:C169" si="131">C166+320</f>
        <v>2350</v>
      </c>
      <c r="D167" s="5">
        <f t="shared" ref="D167:D169" si="132">D166+320</f>
        <v>2130</v>
      </c>
      <c r="E167" s="5">
        <f t="shared" ref="E167:E169" si="133">E166+320</f>
        <v>1910</v>
      </c>
      <c r="F167" s="5">
        <f t="shared" ref="F167:F168" si="134">320+F166</f>
        <v>1690</v>
      </c>
      <c r="G167" s="5">
        <f t="shared" ref="G167:G169" si="135">G166+320</f>
        <v>1480</v>
      </c>
      <c r="H167" s="5">
        <f t="shared" ref="H167:H169" si="136">H166+320</f>
        <v>1270</v>
      </c>
      <c r="I167" s="5">
        <f t="shared" ref="I167:I169" si="137">I166+320</f>
        <v>1060</v>
      </c>
      <c r="J167" s="5">
        <f t="shared" ref="J167:J169" si="138">J166+320</f>
        <v>850</v>
      </c>
      <c r="K167" s="5">
        <f>K166+320</f>
        <v>640</v>
      </c>
      <c r="L167" s="5">
        <v>320</v>
      </c>
      <c r="M167" s="5"/>
      <c r="N167" s="5"/>
    </row>
    <row r="168" spans="1:14">
      <c r="A168" s="4">
        <v>21</v>
      </c>
      <c r="B168" s="5">
        <f t="shared" si="130"/>
        <v>2640</v>
      </c>
      <c r="C168" s="5">
        <f t="shared" si="131"/>
        <v>2670</v>
      </c>
      <c r="D168" s="5">
        <f t="shared" si="132"/>
        <v>2450</v>
      </c>
      <c r="E168" s="5">
        <f t="shared" si="133"/>
        <v>2230</v>
      </c>
      <c r="F168" s="5">
        <f t="shared" si="134"/>
        <v>2010</v>
      </c>
      <c r="G168" s="5">
        <f t="shared" si="135"/>
        <v>1800</v>
      </c>
      <c r="H168" s="5">
        <f t="shared" si="136"/>
        <v>1590</v>
      </c>
      <c r="I168" s="5">
        <f t="shared" si="137"/>
        <v>1380</v>
      </c>
      <c r="J168" s="5">
        <f t="shared" si="138"/>
        <v>1170</v>
      </c>
      <c r="K168" s="5">
        <f t="shared" ref="K168:L169" si="139">K167+320</f>
        <v>960</v>
      </c>
      <c r="L168" s="5">
        <f>L167+320</f>
        <v>640</v>
      </c>
      <c r="M168" s="5">
        <v>320</v>
      </c>
      <c r="N168" s="5"/>
    </row>
    <row r="169" spans="1:14">
      <c r="A169" s="4">
        <v>22</v>
      </c>
      <c r="B169" s="8">
        <v>2760</v>
      </c>
      <c r="C169" s="5">
        <f t="shared" si="131"/>
        <v>2990</v>
      </c>
      <c r="D169" s="5">
        <f t="shared" si="132"/>
        <v>2770</v>
      </c>
      <c r="E169" s="5">
        <f t="shared" si="133"/>
        <v>2550</v>
      </c>
      <c r="F169" s="8">
        <v>2120</v>
      </c>
      <c r="G169" s="5">
        <f t="shared" si="135"/>
        <v>2120</v>
      </c>
      <c r="H169" s="5">
        <f t="shared" si="136"/>
        <v>1910</v>
      </c>
      <c r="I169" s="5">
        <f t="shared" si="137"/>
        <v>1700</v>
      </c>
      <c r="J169" s="5">
        <f t="shared" si="138"/>
        <v>1490</v>
      </c>
      <c r="K169" s="5">
        <f t="shared" si="139"/>
        <v>1280</v>
      </c>
      <c r="L169" s="5">
        <f t="shared" si="139"/>
        <v>960</v>
      </c>
      <c r="M169" s="5">
        <f>M168+320</f>
        <v>640</v>
      </c>
      <c r="N169" s="5">
        <v>320</v>
      </c>
    </row>
    <row r="170" spans="1:14" ht="35.25" customHeight="1">
      <c r="A170" s="222" t="s">
        <v>12</v>
      </c>
      <c r="B170" s="222"/>
      <c r="C170" s="222"/>
      <c r="D170" s="222"/>
      <c r="E170" s="222"/>
      <c r="F170" s="222"/>
      <c r="G170" s="222"/>
      <c r="H170" s="222"/>
      <c r="I170" s="222"/>
      <c r="J170" s="222"/>
      <c r="K170" s="222"/>
      <c r="L170" s="222"/>
      <c r="M170" s="222"/>
      <c r="N170" s="222"/>
    </row>
    <row r="171" spans="1:14">
      <c r="A171" s="3"/>
      <c r="B171" s="3">
        <v>9</v>
      </c>
      <c r="C171" s="3">
        <v>10</v>
      </c>
      <c r="D171" s="3">
        <v>11</v>
      </c>
      <c r="E171" s="3">
        <v>12</v>
      </c>
      <c r="F171" s="3">
        <v>13</v>
      </c>
      <c r="G171" s="3">
        <v>14</v>
      </c>
      <c r="H171" s="3">
        <v>15</v>
      </c>
      <c r="I171" s="3">
        <v>16</v>
      </c>
      <c r="J171" s="3">
        <v>17</v>
      </c>
      <c r="K171" s="3">
        <v>18</v>
      </c>
      <c r="L171" s="3">
        <v>19</v>
      </c>
      <c r="M171" s="3">
        <v>20</v>
      </c>
      <c r="N171" s="3">
        <v>21</v>
      </c>
    </row>
    <row r="172" spans="1:14">
      <c r="A172" s="4">
        <v>10</v>
      </c>
      <c r="B172" s="5">
        <v>1060</v>
      </c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</row>
    <row r="173" spans="1:14">
      <c r="A173" s="4">
        <v>11</v>
      </c>
      <c r="B173" s="5">
        <f>B172+1060</f>
        <v>2120</v>
      </c>
      <c r="C173" s="5">
        <v>1060</v>
      </c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</row>
    <row r="174" spans="1:14">
      <c r="A174" s="4">
        <v>12</v>
      </c>
      <c r="B174" s="5">
        <f t="shared" ref="B174:B175" si="140">B173+1060</f>
        <v>3180</v>
      </c>
      <c r="C174" s="5">
        <f>C173+1060</f>
        <v>2120</v>
      </c>
      <c r="D174" s="5">
        <v>1060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</row>
    <row r="175" spans="1:14">
      <c r="A175" s="12">
        <v>13</v>
      </c>
      <c r="B175" s="5">
        <f t="shared" si="140"/>
        <v>4240</v>
      </c>
      <c r="C175" s="5">
        <f>C174+1060</f>
        <v>3180</v>
      </c>
      <c r="D175" s="5">
        <f>D174+1060</f>
        <v>2120</v>
      </c>
      <c r="E175" s="5">
        <v>1060</v>
      </c>
      <c r="F175" s="5"/>
      <c r="G175" s="5"/>
      <c r="H175" s="5"/>
      <c r="I175" s="5"/>
      <c r="J175" s="5"/>
      <c r="K175" s="5"/>
      <c r="L175" s="5"/>
      <c r="M175" s="5"/>
      <c r="N175" s="5"/>
    </row>
    <row r="176" spans="1:14">
      <c r="A176" s="4">
        <v>14</v>
      </c>
      <c r="B176" s="5">
        <f>B175+1050</f>
        <v>5290</v>
      </c>
      <c r="C176" s="5">
        <f>C175+1050</f>
        <v>4230</v>
      </c>
      <c r="D176" s="5">
        <f>D175+1050</f>
        <v>3170</v>
      </c>
      <c r="E176" s="5">
        <f>E175+1050</f>
        <v>2110</v>
      </c>
      <c r="F176" s="5">
        <v>1050</v>
      </c>
      <c r="G176" s="5"/>
      <c r="H176" s="5"/>
      <c r="I176" s="5"/>
      <c r="J176" s="5"/>
      <c r="K176" s="5"/>
      <c r="L176" s="5"/>
      <c r="M176" s="5"/>
      <c r="N176" s="5"/>
    </row>
    <row r="177" spans="1:14">
      <c r="A177" s="4">
        <v>15</v>
      </c>
      <c r="B177" s="5">
        <f t="shared" ref="B177:B178" si="141">B176+1050</f>
        <v>6340</v>
      </c>
      <c r="C177" s="5">
        <f t="shared" ref="C177:C180" si="142">C176+1050</f>
        <v>5280</v>
      </c>
      <c r="D177" s="5">
        <f t="shared" ref="D177:D180" si="143">D176+1050</f>
        <v>4220</v>
      </c>
      <c r="E177" s="5">
        <f t="shared" ref="E177:E180" si="144">E176+1050</f>
        <v>3160</v>
      </c>
      <c r="F177" s="5">
        <f>F176+1050</f>
        <v>2100</v>
      </c>
      <c r="G177" s="5">
        <v>1050</v>
      </c>
      <c r="H177" s="5"/>
      <c r="I177" s="5"/>
      <c r="J177" s="5"/>
      <c r="K177" s="5"/>
      <c r="L177" s="5"/>
      <c r="M177" s="5"/>
      <c r="N177" s="5"/>
    </row>
    <row r="178" spans="1:14">
      <c r="A178" s="4">
        <v>16</v>
      </c>
      <c r="B178" s="5">
        <f t="shared" si="141"/>
        <v>7390</v>
      </c>
      <c r="C178" s="5">
        <f t="shared" si="142"/>
        <v>6330</v>
      </c>
      <c r="D178" s="5">
        <f t="shared" si="143"/>
        <v>5270</v>
      </c>
      <c r="E178" s="5">
        <f t="shared" si="144"/>
        <v>4210</v>
      </c>
      <c r="F178" s="5">
        <f t="shared" ref="F178:F180" si="145">F177+1050</f>
        <v>3150</v>
      </c>
      <c r="G178" s="5">
        <f>G177+1050</f>
        <v>2100</v>
      </c>
      <c r="H178" s="5">
        <v>1050</v>
      </c>
      <c r="I178" s="5"/>
      <c r="J178" s="5"/>
      <c r="K178" s="5"/>
      <c r="L178" s="5"/>
      <c r="M178" s="5"/>
      <c r="N178" s="5"/>
    </row>
    <row r="179" spans="1:14">
      <c r="A179" s="4">
        <v>17</v>
      </c>
      <c r="B179" s="8">
        <v>7400</v>
      </c>
      <c r="C179" s="5">
        <f t="shared" si="142"/>
        <v>7380</v>
      </c>
      <c r="D179" s="5">
        <f t="shared" si="143"/>
        <v>6320</v>
      </c>
      <c r="E179" s="5">
        <f t="shared" si="144"/>
        <v>5260</v>
      </c>
      <c r="F179" s="5">
        <f t="shared" si="145"/>
        <v>4200</v>
      </c>
      <c r="G179" s="5">
        <f t="shared" ref="G179:G180" si="146">G178+1050</f>
        <v>3150</v>
      </c>
      <c r="H179" s="5">
        <f>H178+1050</f>
        <v>2100</v>
      </c>
      <c r="I179" s="5">
        <v>1050</v>
      </c>
      <c r="J179" s="5"/>
      <c r="K179" s="5"/>
      <c r="L179" s="5"/>
      <c r="M179" s="5"/>
      <c r="N179" s="5"/>
    </row>
    <row r="180" spans="1:14">
      <c r="A180" s="12">
        <v>18</v>
      </c>
      <c r="B180" s="5">
        <f>B179+1050</f>
        <v>8450</v>
      </c>
      <c r="C180" s="5">
        <f t="shared" si="142"/>
        <v>8430</v>
      </c>
      <c r="D180" s="5">
        <f t="shared" si="143"/>
        <v>7370</v>
      </c>
      <c r="E180" s="5">
        <f t="shared" si="144"/>
        <v>6310</v>
      </c>
      <c r="F180" s="5">
        <f t="shared" si="145"/>
        <v>5250</v>
      </c>
      <c r="G180" s="5">
        <f t="shared" si="146"/>
        <v>4200</v>
      </c>
      <c r="H180" s="5">
        <f>H179+1050</f>
        <v>3150</v>
      </c>
      <c r="I180" s="5">
        <f>I179+1050</f>
        <v>2100</v>
      </c>
      <c r="J180" s="5">
        <v>1050</v>
      </c>
      <c r="K180" s="5"/>
      <c r="L180" s="5"/>
      <c r="M180" s="5"/>
      <c r="N180" s="5"/>
    </row>
    <row r="181" spans="1:14">
      <c r="A181" s="4">
        <v>19</v>
      </c>
      <c r="B181" s="5">
        <f t="shared" ref="B181:J181" si="147">B180+1560</f>
        <v>10010</v>
      </c>
      <c r="C181" s="5">
        <f t="shared" si="147"/>
        <v>9990</v>
      </c>
      <c r="D181" s="5">
        <f t="shared" si="147"/>
        <v>8930</v>
      </c>
      <c r="E181" s="5">
        <f t="shared" si="147"/>
        <v>7870</v>
      </c>
      <c r="F181" s="5">
        <f t="shared" si="147"/>
        <v>6810</v>
      </c>
      <c r="G181" s="5">
        <f t="shared" si="147"/>
        <v>5760</v>
      </c>
      <c r="H181" s="5">
        <f t="shared" si="147"/>
        <v>4710</v>
      </c>
      <c r="I181" s="5">
        <f t="shared" si="147"/>
        <v>3660</v>
      </c>
      <c r="J181" s="5">
        <f t="shared" si="147"/>
        <v>2610</v>
      </c>
      <c r="K181" s="5">
        <v>1560</v>
      </c>
      <c r="L181" s="5"/>
      <c r="M181" s="5"/>
      <c r="N181" s="5"/>
    </row>
    <row r="182" spans="1:14">
      <c r="A182" s="4">
        <v>20</v>
      </c>
      <c r="B182" s="5">
        <f t="shared" ref="B182:B183" si="148">B181+1560</f>
        <v>11570</v>
      </c>
      <c r="C182" s="5">
        <f t="shared" ref="C182:C184" si="149">C181+1560</f>
        <v>11550</v>
      </c>
      <c r="D182" s="5">
        <f t="shared" ref="D182:D184" si="150">D181+1560</f>
        <v>10490</v>
      </c>
      <c r="E182" s="5">
        <f t="shared" ref="E182:E184" si="151">E181+1560</f>
        <v>9430</v>
      </c>
      <c r="F182" s="5">
        <f t="shared" ref="F182:F183" si="152">F181+1560</f>
        <v>8370</v>
      </c>
      <c r="G182" s="5">
        <f t="shared" ref="G182:G184" si="153">G181+1560</f>
        <v>7320</v>
      </c>
      <c r="H182" s="5">
        <f t="shared" ref="H182:H184" si="154">H181+1560</f>
        <v>6270</v>
      </c>
      <c r="I182" s="5">
        <f t="shared" ref="I182:I184" si="155">I181+1560</f>
        <v>5220</v>
      </c>
      <c r="J182" s="5">
        <f t="shared" ref="J182:J184" si="156">J181+1560</f>
        <v>4170</v>
      </c>
      <c r="K182" s="5">
        <f>K181+1560</f>
        <v>3120</v>
      </c>
      <c r="L182" s="5">
        <v>1560</v>
      </c>
      <c r="M182" s="5"/>
      <c r="N182" s="5"/>
    </row>
    <row r="183" spans="1:14">
      <c r="A183" s="4">
        <v>21</v>
      </c>
      <c r="B183" s="5">
        <f t="shared" si="148"/>
        <v>13130</v>
      </c>
      <c r="C183" s="5">
        <f t="shared" si="149"/>
        <v>13110</v>
      </c>
      <c r="D183" s="5">
        <f t="shared" si="150"/>
        <v>12050</v>
      </c>
      <c r="E183" s="5">
        <f t="shared" si="151"/>
        <v>10990</v>
      </c>
      <c r="F183" s="5">
        <f t="shared" si="152"/>
        <v>9930</v>
      </c>
      <c r="G183" s="5">
        <f t="shared" si="153"/>
        <v>8880</v>
      </c>
      <c r="H183" s="5">
        <f t="shared" si="154"/>
        <v>7830</v>
      </c>
      <c r="I183" s="5">
        <f t="shared" si="155"/>
        <v>6780</v>
      </c>
      <c r="J183" s="5">
        <f t="shared" si="156"/>
        <v>5730</v>
      </c>
      <c r="K183" s="5">
        <f t="shared" ref="K183:L184" si="157">K182+1560</f>
        <v>4680</v>
      </c>
      <c r="L183" s="5">
        <f>L182+1560</f>
        <v>3120</v>
      </c>
      <c r="M183" s="5">
        <v>1560</v>
      </c>
      <c r="N183" s="5"/>
    </row>
    <row r="184" spans="1:14">
      <c r="A184" s="4">
        <v>22</v>
      </c>
      <c r="B184" s="8">
        <v>13650</v>
      </c>
      <c r="C184" s="5">
        <f t="shared" si="149"/>
        <v>14670</v>
      </c>
      <c r="D184" s="5">
        <f t="shared" si="150"/>
        <v>13610</v>
      </c>
      <c r="E184" s="5">
        <f t="shared" si="151"/>
        <v>12550</v>
      </c>
      <c r="F184" s="8">
        <v>10460</v>
      </c>
      <c r="G184" s="5">
        <f t="shared" si="153"/>
        <v>10440</v>
      </c>
      <c r="H184" s="5">
        <f t="shared" si="154"/>
        <v>9390</v>
      </c>
      <c r="I184" s="5">
        <f t="shared" si="155"/>
        <v>8340</v>
      </c>
      <c r="J184" s="5">
        <f t="shared" si="156"/>
        <v>7290</v>
      </c>
      <c r="K184" s="5">
        <f t="shared" si="157"/>
        <v>6240</v>
      </c>
      <c r="L184" s="5">
        <f t="shared" si="157"/>
        <v>4680</v>
      </c>
      <c r="M184" s="5">
        <f>M183+1560</f>
        <v>3120</v>
      </c>
      <c r="N184" s="5">
        <v>1560</v>
      </c>
    </row>
    <row r="185" spans="1:14" ht="31.5" customHeight="1">
      <c r="A185" s="222" t="s">
        <v>13</v>
      </c>
      <c r="B185" s="222"/>
      <c r="C185" s="222"/>
      <c r="D185" s="222"/>
      <c r="E185" s="222"/>
      <c r="F185" s="222"/>
      <c r="G185" s="222"/>
      <c r="H185" s="222"/>
      <c r="I185" s="222"/>
      <c r="J185" s="222"/>
      <c r="K185" s="222"/>
      <c r="L185" s="222"/>
      <c r="M185" s="222"/>
      <c r="N185" s="222"/>
    </row>
    <row r="186" spans="1:14">
      <c r="A186" s="3"/>
      <c r="B186" s="3">
        <v>9</v>
      </c>
      <c r="C186" s="3">
        <v>10</v>
      </c>
      <c r="D186" s="3">
        <v>11</v>
      </c>
      <c r="E186" s="3">
        <v>12</v>
      </c>
      <c r="F186" s="3">
        <v>13</v>
      </c>
      <c r="G186" s="3">
        <v>14</v>
      </c>
      <c r="H186" s="3">
        <v>15</v>
      </c>
      <c r="I186" s="3">
        <v>16</v>
      </c>
      <c r="J186" s="3">
        <v>17</v>
      </c>
      <c r="K186" s="3">
        <v>18</v>
      </c>
      <c r="L186" s="3">
        <v>19</v>
      </c>
      <c r="M186" s="3">
        <v>20</v>
      </c>
      <c r="N186" s="3">
        <v>21</v>
      </c>
    </row>
    <row r="187" spans="1:14">
      <c r="A187" s="4">
        <v>10</v>
      </c>
      <c r="B187" s="5">
        <v>2660</v>
      </c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</row>
    <row r="188" spans="1:14">
      <c r="A188" s="4">
        <v>11</v>
      </c>
      <c r="B188" s="5">
        <f>B187+2660</f>
        <v>5320</v>
      </c>
      <c r="C188" s="5">
        <v>2660</v>
      </c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</row>
    <row r="189" spans="1:14">
      <c r="A189" s="4">
        <v>12</v>
      </c>
      <c r="B189" s="5">
        <f t="shared" ref="B189:B190" si="158">B188+2660</f>
        <v>7980</v>
      </c>
      <c r="C189" s="5">
        <f>C188+2660</f>
        <v>5320</v>
      </c>
      <c r="D189" s="5">
        <v>2660</v>
      </c>
      <c r="E189" s="5"/>
      <c r="F189" s="5"/>
      <c r="G189" s="5"/>
      <c r="H189" s="5"/>
      <c r="I189" s="5"/>
      <c r="J189" s="5"/>
      <c r="K189" s="5"/>
      <c r="L189" s="5"/>
      <c r="M189" s="5"/>
      <c r="N189" s="5"/>
    </row>
    <row r="190" spans="1:14">
      <c r="A190" s="12">
        <v>13</v>
      </c>
      <c r="B190" s="5">
        <f t="shared" si="158"/>
        <v>10640</v>
      </c>
      <c r="C190" s="5">
        <f>C189+2660</f>
        <v>7980</v>
      </c>
      <c r="D190" s="5">
        <f>D189+2660</f>
        <v>5320</v>
      </c>
      <c r="E190" s="5">
        <v>2660</v>
      </c>
      <c r="F190" s="5"/>
      <c r="G190" s="5"/>
      <c r="H190" s="5"/>
      <c r="I190" s="5"/>
      <c r="J190" s="5"/>
      <c r="K190" s="5"/>
      <c r="L190" s="5"/>
      <c r="M190" s="5"/>
      <c r="N190" s="5"/>
    </row>
    <row r="191" spans="1:14">
      <c r="A191" s="4">
        <v>14</v>
      </c>
      <c r="B191" s="5">
        <f>B190+2680</f>
        <v>13320</v>
      </c>
      <c r="C191" s="5">
        <f>C190+2680</f>
        <v>10660</v>
      </c>
      <c r="D191" s="5">
        <f>D190+2680</f>
        <v>8000</v>
      </c>
      <c r="E191" s="5">
        <f>E190+2680</f>
        <v>5340</v>
      </c>
      <c r="F191" s="5">
        <v>2680</v>
      </c>
      <c r="G191" s="5"/>
      <c r="H191" s="5"/>
      <c r="I191" s="5"/>
      <c r="J191" s="5"/>
      <c r="K191" s="5"/>
      <c r="L191" s="5"/>
      <c r="M191" s="5"/>
      <c r="N191" s="5"/>
    </row>
    <row r="192" spans="1:14">
      <c r="A192" s="4">
        <v>15</v>
      </c>
      <c r="B192" s="5">
        <f t="shared" ref="B192:B193" si="159">B191+2680</f>
        <v>16000</v>
      </c>
      <c r="C192" s="5">
        <f t="shared" ref="C192:C195" si="160">C191+2680</f>
        <v>13340</v>
      </c>
      <c r="D192" s="5">
        <f t="shared" ref="D192:D195" si="161">D191+2680</f>
        <v>10680</v>
      </c>
      <c r="E192" s="5">
        <f t="shared" ref="E192:E195" si="162">E191+2680</f>
        <v>8020</v>
      </c>
      <c r="F192" s="5">
        <f>F191+2680</f>
        <v>5360</v>
      </c>
      <c r="G192" s="5">
        <v>2680</v>
      </c>
      <c r="H192" s="5"/>
      <c r="I192" s="5"/>
      <c r="J192" s="5"/>
      <c r="K192" s="5"/>
      <c r="L192" s="5"/>
      <c r="M192" s="5"/>
      <c r="N192" s="5"/>
    </row>
    <row r="193" spans="1:14">
      <c r="A193" s="4">
        <v>16</v>
      </c>
      <c r="B193" s="5">
        <f t="shared" si="159"/>
        <v>18680</v>
      </c>
      <c r="C193" s="5">
        <f t="shared" si="160"/>
        <v>16020</v>
      </c>
      <c r="D193" s="5">
        <f t="shared" si="161"/>
        <v>13360</v>
      </c>
      <c r="E193" s="5">
        <f t="shared" si="162"/>
        <v>10700</v>
      </c>
      <c r="F193" s="5">
        <f t="shared" ref="F193:F195" si="163">F192+2680</f>
        <v>8040</v>
      </c>
      <c r="G193" s="5">
        <f>G192+2680</f>
        <v>5360</v>
      </c>
      <c r="H193" s="5">
        <v>2680</v>
      </c>
      <c r="I193" s="5"/>
      <c r="J193" s="5"/>
      <c r="K193" s="5"/>
      <c r="L193" s="5"/>
      <c r="M193" s="5"/>
      <c r="N193" s="5"/>
    </row>
    <row r="194" spans="1:14">
      <c r="A194" s="4">
        <v>17</v>
      </c>
      <c r="B194" s="8">
        <v>18680</v>
      </c>
      <c r="C194" s="5">
        <f t="shared" si="160"/>
        <v>18700</v>
      </c>
      <c r="D194" s="5">
        <f t="shared" si="161"/>
        <v>16040</v>
      </c>
      <c r="E194" s="5">
        <f t="shared" si="162"/>
        <v>13380</v>
      </c>
      <c r="F194" s="5">
        <f t="shared" si="163"/>
        <v>10720</v>
      </c>
      <c r="G194" s="5">
        <f t="shared" ref="G194:G195" si="164">G193+2680</f>
        <v>8040</v>
      </c>
      <c r="H194" s="5">
        <f>H193+2680</f>
        <v>5360</v>
      </c>
      <c r="I194" s="5">
        <v>2680</v>
      </c>
      <c r="J194" s="5"/>
      <c r="K194" s="5"/>
      <c r="L194" s="5"/>
      <c r="M194" s="5"/>
      <c r="N194" s="5"/>
    </row>
    <row r="195" spans="1:14">
      <c r="A195" s="12">
        <v>18</v>
      </c>
      <c r="B195" s="5">
        <f>B194+2680</f>
        <v>21360</v>
      </c>
      <c r="C195" s="5">
        <f t="shared" si="160"/>
        <v>21380</v>
      </c>
      <c r="D195" s="5">
        <f t="shared" si="161"/>
        <v>18720</v>
      </c>
      <c r="E195" s="5">
        <f t="shared" si="162"/>
        <v>16060</v>
      </c>
      <c r="F195" s="5">
        <f t="shared" si="163"/>
        <v>13400</v>
      </c>
      <c r="G195" s="5">
        <f t="shared" si="164"/>
        <v>10720</v>
      </c>
      <c r="H195" s="5">
        <f>H194+2680</f>
        <v>8040</v>
      </c>
      <c r="I195" s="5">
        <f>I194+2680</f>
        <v>5360</v>
      </c>
      <c r="J195" s="5">
        <v>2680</v>
      </c>
      <c r="K195" s="5"/>
      <c r="L195" s="5"/>
      <c r="M195" s="5"/>
      <c r="N195" s="5"/>
    </row>
    <row r="196" spans="1:14">
      <c r="A196" s="4">
        <v>19</v>
      </c>
      <c r="B196" s="5">
        <f t="shared" ref="B196:J196" si="165">B195+3970</f>
        <v>25330</v>
      </c>
      <c r="C196" s="5">
        <f t="shared" si="165"/>
        <v>25350</v>
      </c>
      <c r="D196" s="5">
        <f t="shared" si="165"/>
        <v>22690</v>
      </c>
      <c r="E196" s="5">
        <f t="shared" si="165"/>
        <v>20030</v>
      </c>
      <c r="F196" s="5">
        <f t="shared" si="165"/>
        <v>17370</v>
      </c>
      <c r="G196" s="5">
        <f t="shared" si="165"/>
        <v>14690</v>
      </c>
      <c r="H196" s="5">
        <f t="shared" si="165"/>
        <v>12010</v>
      </c>
      <c r="I196" s="5">
        <f t="shared" si="165"/>
        <v>9330</v>
      </c>
      <c r="J196" s="5">
        <f t="shared" si="165"/>
        <v>6650</v>
      </c>
      <c r="K196" s="5">
        <v>3970</v>
      </c>
      <c r="L196" s="5"/>
      <c r="M196" s="5"/>
      <c r="N196" s="5"/>
    </row>
    <row r="197" spans="1:14">
      <c r="A197" s="4">
        <v>20</v>
      </c>
      <c r="B197" s="5">
        <f t="shared" ref="B197:B198" si="166">B196+3970</f>
        <v>29300</v>
      </c>
      <c r="C197" s="5">
        <f t="shared" ref="C197:C199" si="167">C196+3970</f>
        <v>29320</v>
      </c>
      <c r="D197" s="5">
        <f t="shared" ref="D197:D199" si="168">D196+3970</f>
        <v>26660</v>
      </c>
      <c r="E197" s="5">
        <f t="shared" ref="E197:E199" si="169">E196+3970</f>
        <v>24000</v>
      </c>
      <c r="F197" s="5">
        <f t="shared" ref="F197:F198" si="170">F196+3970</f>
        <v>21340</v>
      </c>
      <c r="G197" s="5">
        <f t="shared" ref="G197:G199" si="171">G196+3970</f>
        <v>18660</v>
      </c>
      <c r="H197" s="5">
        <f t="shared" ref="H197:H199" si="172">H196+3970</f>
        <v>15980</v>
      </c>
      <c r="I197" s="5">
        <f t="shared" ref="I197:I199" si="173">I196+3970</f>
        <v>13300</v>
      </c>
      <c r="J197" s="5">
        <f t="shared" ref="J197:J199" si="174">J196+3970</f>
        <v>10620</v>
      </c>
      <c r="K197" s="5">
        <f>K196+3970</f>
        <v>7940</v>
      </c>
      <c r="L197" s="5">
        <v>3970</v>
      </c>
      <c r="M197" s="5"/>
      <c r="N197" s="5"/>
    </row>
    <row r="198" spans="1:14">
      <c r="A198" s="4">
        <v>21</v>
      </c>
      <c r="B198" s="5">
        <f t="shared" si="166"/>
        <v>33270</v>
      </c>
      <c r="C198" s="5">
        <f t="shared" si="167"/>
        <v>33290</v>
      </c>
      <c r="D198" s="5">
        <f t="shared" si="168"/>
        <v>30630</v>
      </c>
      <c r="E198" s="5">
        <f t="shared" si="169"/>
        <v>27970</v>
      </c>
      <c r="F198" s="5">
        <f t="shared" si="170"/>
        <v>25310</v>
      </c>
      <c r="G198" s="5">
        <f t="shared" si="171"/>
        <v>22630</v>
      </c>
      <c r="H198" s="5">
        <f t="shared" si="172"/>
        <v>19950</v>
      </c>
      <c r="I198" s="5">
        <f t="shared" si="173"/>
        <v>17270</v>
      </c>
      <c r="J198" s="5">
        <f t="shared" si="174"/>
        <v>14590</v>
      </c>
      <c r="K198" s="5">
        <f t="shared" ref="K198:L199" si="175">K197+3970</f>
        <v>11910</v>
      </c>
      <c r="L198" s="5">
        <f>L197+3970</f>
        <v>7940</v>
      </c>
      <c r="M198" s="5">
        <v>3970</v>
      </c>
      <c r="N198" s="5"/>
    </row>
    <row r="199" spans="1:14">
      <c r="A199" s="4">
        <v>22</v>
      </c>
      <c r="B199" s="8">
        <v>34550</v>
      </c>
      <c r="C199" s="5">
        <f t="shared" si="167"/>
        <v>37260</v>
      </c>
      <c r="D199" s="5">
        <f t="shared" si="168"/>
        <v>34600</v>
      </c>
      <c r="E199" s="5">
        <f t="shared" si="169"/>
        <v>31940</v>
      </c>
      <c r="F199" s="8">
        <v>26570</v>
      </c>
      <c r="G199" s="5">
        <f t="shared" si="171"/>
        <v>26600</v>
      </c>
      <c r="H199" s="5">
        <f t="shared" si="172"/>
        <v>23920</v>
      </c>
      <c r="I199" s="5">
        <f t="shared" si="173"/>
        <v>21240</v>
      </c>
      <c r="J199" s="5">
        <f t="shared" si="174"/>
        <v>18560</v>
      </c>
      <c r="K199" s="5">
        <f t="shared" si="175"/>
        <v>15880</v>
      </c>
      <c r="L199" s="5">
        <f t="shared" si="175"/>
        <v>11910</v>
      </c>
      <c r="M199" s="5">
        <f>M198+3970</f>
        <v>7940</v>
      </c>
      <c r="N199" s="5">
        <v>3970</v>
      </c>
    </row>
    <row r="200" spans="1:14" ht="41.25" customHeight="1">
      <c r="A200" s="222" t="s">
        <v>11</v>
      </c>
      <c r="B200" s="222"/>
      <c r="C200" s="222"/>
      <c r="D200" s="222"/>
      <c r="E200" s="222"/>
      <c r="F200" s="222"/>
      <c r="G200" s="222"/>
      <c r="H200" s="222"/>
      <c r="I200" s="222"/>
      <c r="J200" s="222"/>
      <c r="K200" s="222"/>
      <c r="L200" s="222"/>
      <c r="M200" s="222"/>
      <c r="N200" s="222"/>
    </row>
    <row r="201" spans="1:14">
      <c r="A201" s="3"/>
      <c r="B201" s="3">
        <v>9</v>
      </c>
      <c r="C201" s="3">
        <v>10</v>
      </c>
      <c r="D201" s="3">
        <v>11</v>
      </c>
      <c r="E201" s="3">
        <v>12</v>
      </c>
      <c r="F201" s="3">
        <v>13</v>
      </c>
      <c r="G201" s="3">
        <v>14</v>
      </c>
      <c r="H201" s="3">
        <v>15</v>
      </c>
      <c r="I201" s="3">
        <v>16</v>
      </c>
      <c r="J201" s="3">
        <v>17</v>
      </c>
      <c r="K201" s="3">
        <v>18</v>
      </c>
      <c r="L201" s="3">
        <v>19</v>
      </c>
      <c r="M201" s="3">
        <v>20</v>
      </c>
      <c r="N201" s="3">
        <v>21</v>
      </c>
    </row>
    <row r="202" spans="1:14">
      <c r="A202" s="4">
        <v>10</v>
      </c>
      <c r="B202" s="5">
        <v>220</v>
      </c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</row>
    <row r="203" spans="1:14">
      <c r="A203" s="4">
        <v>11</v>
      </c>
      <c r="B203" s="5">
        <f>B202+220</f>
        <v>440</v>
      </c>
      <c r="C203" s="5">
        <v>220</v>
      </c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</row>
    <row r="204" spans="1:14">
      <c r="A204" s="4">
        <v>12</v>
      </c>
      <c r="B204" s="5">
        <f t="shared" ref="B204:B205" si="176">B203+220</f>
        <v>660</v>
      </c>
      <c r="C204" s="5">
        <f>C203+220</f>
        <v>440</v>
      </c>
      <c r="D204" s="5">
        <v>220</v>
      </c>
      <c r="E204" s="5"/>
      <c r="F204" s="5"/>
      <c r="G204" s="5"/>
      <c r="H204" s="5"/>
      <c r="I204" s="5"/>
      <c r="J204" s="5"/>
      <c r="K204" s="5"/>
      <c r="L204" s="5"/>
      <c r="M204" s="5"/>
      <c r="N204" s="5"/>
    </row>
    <row r="205" spans="1:14">
      <c r="A205" s="12">
        <v>13</v>
      </c>
      <c r="B205" s="5">
        <f t="shared" si="176"/>
        <v>880</v>
      </c>
      <c r="C205" s="5">
        <f>C204+220</f>
        <v>660</v>
      </c>
      <c r="D205" s="5">
        <v>440</v>
      </c>
      <c r="E205" s="5">
        <v>220</v>
      </c>
      <c r="F205" s="5"/>
      <c r="G205" s="5"/>
      <c r="H205" s="5"/>
      <c r="I205" s="5"/>
      <c r="J205" s="5"/>
      <c r="K205" s="5"/>
      <c r="L205" s="5"/>
      <c r="M205" s="5"/>
      <c r="N205" s="5"/>
    </row>
    <row r="206" spans="1:14">
      <c r="A206" s="4">
        <v>14</v>
      </c>
      <c r="B206" s="5">
        <f>B205+210</f>
        <v>1090</v>
      </c>
      <c r="C206" s="5">
        <f>C205+210</f>
        <v>870</v>
      </c>
      <c r="D206" s="5">
        <f>D205+210</f>
        <v>650</v>
      </c>
      <c r="E206" s="5">
        <f>E205+210</f>
        <v>430</v>
      </c>
      <c r="F206" s="5">
        <v>210</v>
      </c>
      <c r="G206" s="5"/>
      <c r="H206" s="5"/>
      <c r="I206" s="5"/>
      <c r="J206" s="5"/>
      <c r="K206" s="5"/>
      <c r="L206" s="5"/>
      <c r="M206" s="5"/>
      <c r="N206" s="5"/>
    </row>
    <row r="207" spans="1:14">
      <c r="A207" s="4">
        <v>15</v>
      </c>
      <c r="B207" s="5">
        <f t="shared" ref="B207:E207" si="177">B206+210</f>
        <v>1300</v>
      </c>
      <c r="C207" s="5">
        <f t="shared" si="177"/>
        <v>1080</v>
      </c>
      <c r="D207" s="5">
        <f t="shared" si="177"/>
        <v>860</v>
      </c>
      <c r="E207" s="5">
        <f t="shared" si="177"/>
        <v>640</v>
      </c>
      <c r="F207" s="5">
        <f>F206+210</f>
        <v>420</v>
      </c>
      <c r="G207" s="5">
        <v>210</v>
      </c>
      <c r="H207" s="5"/>
      <c r="I207" s="5"/>
      <c r="J207" s="5"/>
      <c r="K207" s="5"/>
      <c r="L207" s="5"/>
      <c r="M207" s="5"/>
      <c r="N207" s="5"/>
    </row>
    <row r="208" spans="1:14">
      <c r="A208" s="4">
        <v>16</v>
      </c>
      <c r="B208" s="9">
        <f t="shared" ref="B208:G210" si="178">B207+210</f>
        <v>1510</v>
      </c>
      <c r="C208" s="5">
        <f t="shared" si="178"/>
        <v>1290</v>
      </c>
      <c r="D208" s="5">
        <f t="shared" si="178"/>
        <v>1070</v>
      </c>
      <c r="E208" s="5">
        <f t="shared" si="178"/>
        <v>850</v>
      </c>
      <c r="F208" s="5">
        <f t="shared" si="178"/>
        <v>630</v>
      </c>
      <c r="G208" s="5">
        <f>G207+210</f>
        <v>420</v>
      </c>
      <c r="H208" s="5">
        <v>210</v>
      </c>
      <c r="I208" s="5"/>
      <c r="J208" s="5"/>
      <c r="K208" s="5"/>
      <c r="L208" s="5"/>
      <c r="M208" s="5"/>
      <c r="N208" s="5"/>
    </row>
    <row r="209" spans="1:14">
      <c r="A209" s="4">
        <v>17</v>
      </c>
      <c r="B209" s="10">
        <v>1450</v>
      </c>
      <c r="C209" s="5">
        <f t="shared" si="178"/>
        <v>1500</v>
      </c>
      <c r="D209" s="5">
        <f t="shared" si="178"/>
        <v>1280</v>
      </c>
      <c r="E209" s="5">
        <f t="shared" si="178"/>
        <v>1060</v>
      </c>
      <c r="F209" s="5">
        <f t="shared" si="178"/>
        <v>840</v>
      </c>
      <c r="G209" s="5">
        <f t="shared" si="178"/>
        <v>630</v>
      </c>
      <c r="H209" s="5">
        <f>H208+210</f>
        <v>420</v>
      </c>
      <c r="I209" s="5">
        <v>210</v>
      </c>
      <c r="J209" s="5"/>
      <c r="K209" s="5"/>
      <c r="L209" s="5"/>
      <c r="M209" s="5"/>
      <c r="N209" s="5"/>
    </row>
    <row r="210" spans="1:14">
      <c r="A210" s="12">
        <v>18</v>
      </c>
      <c r="B210" s="5">
        <f t="shared" ref="B210" si="179">B209+210</f>
        <v>1660</v>
      </c>
      <c r="C210" s="5">
        <f t="shared" si="178"/>
        <v>1710</v>
      </c>
      <c r="D210" s="5">
        <f t="shared" si="178"/>
        <v>1490</v>
      </c>
      <c r="E210" s="5">
        <f t="shared" si="178"/>
        <v>1270</v>
      </c>
      <c r="F210" s="5">
        <f t="shared" si="178"/>
        <v>1050</v>
      </c>
      <c r="G210" s="5">
        <f t="shared" si="178"/>
        <v>840</v>
      </c>
      <c r="H210" s="5">
        <f>H209+210</f>
        <v>630</v>
      </c>
      <c r="I210" s="5">
        <v>420</v>
      </c>
      <c r="J210" s="5">
        <v>210</v>
      </c>
      <c r="K210" s="5"/>
      <c r="L210" s="5"/>
      <c r="M210" s="5"/>
      <c r="N210" s="5"/>
    </row>
    <row r="211" spans="1:14">
      <c r="A211" s="4">
        <v>19</v>
      </c>
      <c r="B211" s="5">
        <f>B210+320</f>
        <v>1980</v>
      </c>
      <c r="C211" s="5">
        <f>C210+320</f>
        <v>2030</v>
      </c>
      <c r="D211" s="5">
        <f>D210+320</f>
        <v>1810</v>
      </c>
      <c r="E211" s="5">
        <f>E210+320</f>
        <v>1590</v>
      </c>
      <c r="F211" s="5">
        <f>320+F210</f>
        <v>1370</v>
      </c>
      <c r="G211" s="5">
        <f>G210+320</f>
        <v>1160</v>
      </c>
      <c r="H211" s="5">
        <f>H210+320</f>
        <v>950</v>
      </c>
      <c r="I211" s="5">
        <f>I210+320</f>
        <v>740</v>
      </c>
      <c r="J211" s="5">
        <f>J210+320</f>
        <v>530</v>
      </c>
      <c r="K211" s="5">
        <v>320</v>
      </c>
      <c r="L211" s="5"/>
      <c r="M211" s="5"/>
      <c r="N211" s="5"/>
    </row>
    <row r="212" spans="1:14">
      <c r="A212" s="4">
        <v>20</v>
      </c>
      <c r="B212" s="5">
        <f t="shared" ref="B212:E214" si="180">B211+320</f>
        <v>2300</v>
      </c>
      <c r="C212" s="5">
        <f t="shared" si="180"/>
        <v>2350</v>
      </c>
      <c r="D212" s="5">
        <f t="shared" si="180"/>
        <v>2130</v>
      </c>
      <c r="E212" s="5">
        <f t="shared" si="180"/>
        <v>1910</v>
      </c>
      <c r="F212" s="5">
        <f t="shared" ref="F212:F213" si="181">320+F211</f>
        <v>1690</v>
      </c>
      <c r="G212" s="5">
        <f t="shared" ref="G212:L214" si="182">G211+320</f>
        <v>1480</v>
      </c>
      <c r="H212" s="5">
        <f t="shared" si="182"/>
        <v>1270</v>
      </c>
      <c r="I212" s="5">
        <f t="shared" si="182"/>
        <v>1060</v>
      </c>
      <c r="J212" s="5">
        <f t="shared" si="182"/>
        <v>850</v>
      </c>
      <c r="K212" s="5">
        <f>K211+320</f>
        <v>640</v>
      </c>
      <c r="L212" s="5">
        <v>320</v>
      </c>
      <c r="M212" s="5"/>
      <c r="N212" s="5"/>
    </row>
    <row r="213" spans="1:14">
      <c r="A213" s="4">
        <v>21</v>
      </c>
      <c r="B213" s="5">
        <f t="shared" si="180"/>
        <v>2620</v>
      </c>
      <c r="C213" s="5">
        <f t="shared" si="180"/>
        <v>2670</v>
      </c>
      <c r="D213" s="5">
        <f t="shared" si="180"/>
        <v>2450</v>
      </c>
      <c r="E213" s="5">
        <f t="shared" si="180"/>
        <v>2230</v>
      </c>
      <c r="F213" s="5">
        <f t="shared" si="181"/>
        <v>2010</v>
      </c>
      <c r="G213" s="5">
        <f t="shared" si="182"/>
        <v>1800</v>
      </c>
      <c r="H213" s="5">
        <f t="shared" si="182"/>
        <v>1590</v>
      </c>
      <c r="I213" s="5">
        <f t="shared" si="182"/>
        <v>1380</v>
      </c>
      <c r="J213" s="5">
        <f t="shared" si="182"/>
        <v>1170</v>
      </c>
      <c r="K213" s="5">
        <f t="shared" si="182"/>
        <v>960</v>
      </c>
      <c r="L213" s="5">
        <f>L212+320</f>
        <v>640</v>
      </c>
      <c r="M213" s="5">
        <v>320</v>
      </c>
      <c r="N213" s="5"/>
    </row>
    <row r="214" spans="1:14">
      <c r="A214" s="4">
        <v>22</v>
      </c>
      <c r="B214" s="8">
        <v>2710</v>
      </c>
      <c r="C214" s="5">
        <f t="shared" si="180"/>
        <v>2990</v>
      </c>
      <c r="D214" s="5">
        <f t="shared" si="180"/>
        <v>2770</v>
      </c>
      <c r="E214" s="5">
        <f t="shared" si="180"/>
        <v>2550</v>
      </c>
      <c r="F214" s="8">
        <v>2080</v>
      </c>
      <c r="G214" s="5">
        <f t="shared" si="182"/>
        <v>2120</v>
      </c>
      <c r="H214" s="5">
        <f t="shared" si="182"/>
        <v>1910</v>
      </c>
      <c r="I214" s="5">
        <f t="shared" si="182"/>
        <v>1700</v>
      </c>
      <c r="J214" s="5">
        <f t="shared" si="182"/>
        <v>1490</v>
      </c>
      <c r="K214" s="5">
        <f t="shared" si="182"/>
        <v>1280</v>
      </c>
      <c r="L214" s="5">
        <f t="shared" si="182"/>
        <v>960</v>
      </c>
      <c r="M214" s="5">
        <f>M213+320</f>
        <v>640</v>
      </c>
      <c r="N214" s="5">
        <v>320</v>
      </c>
    </row>
    <row r="216" spans="1:14" ht="41.25" customHeight="1">
      <c r="A216" s="222" t="s">
        <v>427</v>
      </c>
      <c r="B216" s="222"/>
      <c r="C216" s="222"/>
      <c r="D216" s="222"/>
      <c r="E216" s="222"/>
      <c r="F216" s="222"/>
      <c r="G216" s="222"/>
      <c r="H216" s="222"/>
      <c r="I216" s="222"/>
      <c r="J216" s="222"/>
      <c r="K216" s="222"/>
      <c r="L216" s="222"/>
      <c r="M216" s="222"/>
      <c r="N216" s="222"/>
    </row>
    <row r="217" spans="1:14">
      <c r="A217" s="3"/>
      <c r="B217" s="3">
        <v>9</v>
      </c>
      <c r="C217" s="3">
        <v>10</v>
      </c>
      <c r="D217" s="3">
        <v>11</v>
      </c>
      <c r="E217" s="3">
        <v>12</v>
      </c>
      <c r="F217" s="3">
        <v>13</v>
      </c>
      <c r="G217" s="3">
        <v>14</v>
      </c>
      <c r="H217" s="3">
        <v>15</v>
      </c>
      <c r="I217" s="3">
        <v>16</v>
      </c>
      <c r="J217" s="3">
        <v>17</v>
      </c>
      <c r="K217" s="3">
        <v>18</v>
      </c>
      <c r="L217" s="3">
        <v>19</v>
      </c>
      <c r="M217" s="3">
        <v>20</v>
      </c>
      <c r="N217" s="3">
        <v>21</v>
      </c>
    </row>
    <row r="218" spans="1:14">
      <c r="A218" s="4">
        <v>10</v>
      </c>
      <c r="B218" s="5">
        <f>B95+B110+B127</f>
        <v>750</v>
      </c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</row>
    <row r="219" spans="1:14">
      <c r="A219" s="4">
        <v>11</v>
      </c>
      <c r="B219" s="5">
        <f t="shared" ref="B219:L230" si="183">B96+B111+B128</f>
        <v>1500</v>
      </c>
      <c r="C219" s="5">
        <f>C96+C111+C128</f>
        <v>750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1:14">
      <c r="A220" s="4">
        <v>12</v>
      </c>
      <c r="B220" s="5">
        <f t="shared" si="183"/>
        <v>2250</v>
      </c>
      <c r="C220" s="5">
        <f t="shared" si="183"/>
        <v>1500</v>
      </c>
      <c r="D220" s="5">
        <f>D97+D112+D129</f>
        <v>750</v>
      </c>
      <c r="E220" s="5"/>
      <c r="F220" s="5"/>
      <c r="G220" s="5"/>
      <c r="H220" s="5"/>
      <c r="I220" s="5"/>
      <c r="J220" s="5"/>
      <c r="K220" s="5"/>
      <c r="L220" s="5"/>
      <c r="M220" s="5"/>
      <c r="N220" s="5"/>
    </row>
    <row r="221" spans="1:14">
      <c r="A221" s="12">
        <v>13</v>
      </c>
      <c r="B221" s="5">
        <f t="shared" si="183"/>
        <v>3000</v>
      </c>
      <c r="C221" s="5">
        <f t="shared" si="183"/>
        <v>2250</v>
      </c>
      <c r="D221" s="5">
        <f t="shared" si="183"/>
        <v>1500</v>
      </c>
      <c r="E221" s="5">
        <f>E98+E113+E130</f>
        <v>750</v>
      </c>
      <c r="F221" s="5"/>
      <c r="G221" s="5"/>
      <c r="H221" s="5"/>
      <c r="I221" s="5"/>
      <c r="J221" s="5"/>
      <c r="K221" s="5"/>
      <c r="L221" s="5"/>
      <c r="M221" s="5"/>
      <c r="N221" s="5"/>
    </row>
    <row r="222" spans="1:14">
      <c r="A222" s="4">
        <v>14</v>
      </c>
      <c r="B222" s="5">
        <f t="shared" si="183"/>
        <v>3720</v>
      </c>
      <c r="C222" s="5">
        <f t="shared" si="183"/>
        <v>2970</v>
      </c>
      <c r="D222" s="5">
        <f t="shared" si="183"/>
        <v>2220</v>
      </c>
      <c r="E222" s="5">
        <f t="shared" si="183"/>
        <v>1470</v>
      </c>
      <c r="F222" s="5">
        <f>F99+F114+F131</f>
        <v>720</v>
      </c>
      <c r="G222" s="5"/>
      <c r="H222" s="5"/>
      <c r="I222" s="5"/>
      <c r="J222" s="5"/>
      <c r="K222" s="5"/>
      <c r="L222" s="5"/>
      <c r="M222" s="5"/>
      <c r="N222" s="5"/>
    </row>
    <row r="223" spans="1:14">
      <c r="A223" s="4">
        <v>15</v>
      </c>
      <c r="B223" s="5">
        <f t="shared" si="183"/>
        <v>4440</v>
      </c>
      <c r="C223" s="5">
        <f t="shared" si="183"/>
        <v>3690</v>
      </c>
      <c r="D223" s="5">
        <f t="shared" si="183"/>
        <v>2940</v>
      </c>
      <c r="E223" s="5">
        <f t="shared" si="183"/>
        <v>2190</v>
      </c>
      <c r="F223" s="5">
        <f t="shared" si="183"/>
        <v>1440</v>
      </c>
      <c r="G223" s="5">
        <f>G100+G115+G132</f>
        <v>720</v>
      </c>
      <c r="H223" s="5"/>
      <c r="I223" s="5"/>
      <c r="J223" s="5"/>
      <c r="K223" s="5"/>
      <c r="L223" s="5"/>
      <c r="M223" s="5"/>
      <c r="N223" s="5"/>
    </row>
    <row r="224" spans="1:14">
      <c r="A224" s="4">
        <v>16</v>
      </c>
      <c r="B224" s="5">
        <f t="shared" si="183"/>
        <v>5160</v>
      </c>
      <c r="C224" s="5">
        <f t="shared" si="183"/>
        <v>4410</v>
      </c>
      <c r="D224" s="5">
        <f t="shared" si="183"/>
        <v>3660</v>
      </c>
      <c r="E224" s="5">
        <f t="shared" si="183"/>
        <v>2910</v>
      </c>
      <c r="F224" s="5">
        <f t="shared" si="183"/>
        <v>2160</v>
      </c>
      <c r="G224" s="5">
        <f t="shared" si="183"/>
        <v>1440</v>
      </c>
      <c r="H224" s="5">
        <f>H101+H116+H133</f>
        <v>720</v>
      </c>
      <c r="I224" s="5"/>
      <c r="J224" s="5"/>
      <c r="K224" s="5"/>
      <c r="L224" s="5"/>
      <c r="M224" s="5"/>
      <c r="N224" s="5"/>
    </row>
    <row r="225" spans="1:14">
      <c r="A225" s="4">
        <v>17</v>
      </c>
      <c r="B225" s="5">
        <f t="shared" si="183"/>
        <v>5130</v>
      </c>
      <c r="C225" s="5">
        <f t="shared" si="183"/>
        <v>5130</v>
      </c>
      <c r="D225" s="5">
        <f t="shared" si="183"/>
        <v>4380</v>
      </c>
      <c r="E225" s="5">
        <f t="shared" si="183"/>
        <v>3630</v>
      </c>
      <c r="F225" s="5">
        <f t="shared" si="183"/>
        <v>2880</v>
      </c>
      <c r="G225" s="5">
        <f t="shared" si="183"/>
        <v>2160</v>
      </c>
      <c r="H225" s="5">
        <f t="shared" si="183"/>
        <v>1440</v>
      </c>
      <c r="I225" s="5">
        <f>I102+I117+I134</f>
        <v>720</v>
      </c>
      <c r="J225" s="5"/>
      <c r="K225" s="5"/>
      <c r="L225" s="5"/>
      <c r="M225" s="5"/>
      <c r="N225" s="5"/>
    </row>
    <row r="226" spans="1:14">
      <c r="A226" s="12">
        <v>18</v>
      </c>
      <c r="B226" s="5">
        <f t="shared" si="183"/>
        <v>5850</v>
      </c>
      <c r="C226" s="5">
        <f t="shared" si="183"/>
        <v>5850</v>
      </c>
      <c r="D226" s="5">
        <f t="shared" si="183"/>
        <v>5100</v>
      </c>
      <c r="E226" s="5">
        <f t="shared" si="183"/>
        <v>4350</v>
      </c>
      <c r="F226" s="5">
        <f t="shared" si="183"/>
        <v>3600</v>
      </c>
      <c r="G226" s="5">
        <f t="shared" si="183"/>
        <v>2880</v>
      </c>
      <c r="H226" s="5">
        <f t="shared" si="183"/>
        <v>2160</v>
      </c>
      <c r="I226" s="5">
        <f t="shared" si="183"/>
        <v>1440</v>
      </c>
      <c r="J226" s="5">
        <f>J103+J118+J135</f>
        <v>720</v>
      </c>
      <c r="K226" s="5"/>
      <c r="L226" s="5"/>
      <c r="M226" s="5"/>
      <c r="N226" s="5"/>
    </row>
    <row r="227" spans="1:14">
      <c r="A227" s="4">
        <v>19</v>
      </c>
      <c r="B227" s="5">
        <f t="shared" si="183"/>
        <v>6970</v>
      </c>
      <c r="C227" s="5">
        <f t="shared" si="183"/>
        <v>6970</v>
      </c>
      <c r="D227" s="5">
        <f t="shared" si="183"/>
        <v>6220</v>
      </c>
      <c r="E227" s="5">
        <f t="shared" si="183"/>
        <v>5470</v>
      </c>
      <c r="F227" s="5">
        <f t="shared" si="183"/>
        <v>4720</v>
      </c>
      <c r="G227" s="5">
        <f t="shared" si="183"/>
        <v>4000</v>
      </c>
      <c r="H227" s="5">
        <f t="shared" si="183"/>
        <v>3280</v>
      </c>
      <c r="I227" s="5">
        <f t="shared" si="183"/>
        <v>2560</v>
      </c>
      <c r="J227" s="5">
        <f t="shared" si="183"/>
        <v>1840</v>
      </c>
      <c r="K227" s="5">
        <f>K104+K119+K136</f>
        <v>1120</v>
      </c>
      <c r="L227" s="5"/>
      <c r="M227" s="5"/>
      <c r="N227" s="5"/>
    </row>
    <row r="228" spans="1:14">
      <c r="A228" s="4">
        <v>20</v>
      </c>
      <c r="B228" s="5">
        <f t="shared" si="183"/>
        <v>8090</v>
      </c>
      <c r="C228" s="5">
        <f t="shared" si="183"/>
        <v>8090</v>
      </c>
      <c r="D228" s="5">
        <f t="shared" si="183"/>
        <v>7340</v>
      </c>
      <c r="E228" s="5">
        <f t="shared" si="183"/>
        <v>6590</v>
      </c>
      <c r="F228" s="5">
        <f t="shared" si="183"/>
        <v>5840</v>
      </c>
      <c r="G228" s="5">
        <f t="shared" si="183"/>
        <v>5120</v>
      </c>
      <c r="H228" s="5">
        <f t="shared" si="183"/>
        <v>4400</v>
      </c>
      <c r="I228" s="5">
        <f t="shared" si="183"/>
        <v>3680</v>
      </c>
      <c r="J228" s="5">
        <f t="shared" si="183"/>
        <v>2960</v>
      </c>
      <c r="K228" s="5">
        <f t="shared" si="183"/>
        <v>2240</v>
      </c>
      <c r="L228" s="5">
        <f>L105+L120+L137</f>
        <v>1120</v>
      </c>
      <c r="M228" s="5"/>
      <c r="N228" s="5"/>
    </row>
    <row r="229" spans="1:14">
      <c r="A229" s="4">
        <v>21</v>
      </c>
      <c r="B229" s="5">
        <f t="shared" si="183"/>
        <v>9210</v>
      </c>
      <c r="C229" s="5">
        <f t="shared" si="183"/>
        <v>9210</v>
      </c>
      <c r="D229" s="5">
        <f t="shared" si="183"/>
        <v>8460</v>
      </c>
      <c r="E229" s="5">
        <f t="shared" si="183"/>
        <v>7710</v>
      </c>
      <c r="F229" s="5">
        <f t="shared" si="183"/>
        <v>6960</v>
      </c>
      <c r="G229" s="5">
        <f t="shared" si="183"/>
        <v>6240</v>
      </c>
      <c r="H229" s="5">
        <f t="shared" si="183"/>
        <v>5520</v>
      </c>
      <c r="I229" s="5">
        <f t="shared" si="183"/>
        <v>4800</v>
      </c>
      <c r="J229" s="5">
        <f t="shared" si="183"/>
        <v>4080</v>
      </c>
      <c r="K229" s="5">
        <f t="shared" si="183"/>
        <v>3360</v>
      </c>
      <c r="L229" s="5">
        <f t="shared" si="183"/>
        <v>2240</v>
      </c>
      <c r="M229" s="5">
        <f>M106+M121+M138</f>
        <v>1120</v>
      </c>
      <c r="N229" s="5"/>
    </row>
    <row r="230" spans="1:14">
      <c r="A230" s="4">
        <v>22</v>
      </c>
      <c r="B230" s="5">
        <f t="shared" si="183"/>
        <v>9610</v>
      </c>
      <c r="C230" s="5">
        <f t="shared" si="183"/>
        <v>10330</v>
      </c>
      <c r="D230" s="5">
        <f t="shared" si="183"/>
        <v>9580</v>
      </c>
      <c r="E230" s="5">
        <f t="shared" si="183"/>
        <v>8830</v>
      </c>
      <c r="F230" s="5">
        <f t="shared" si="183"/>
        <v>7370</v>
      </c>
      <c r="G230" s="5">
        <f t="shared" si="183"/>
        <v>7360</v>
      </c>
      <c r="H230" s="5">
        <f t="shared" si="183"/>
        <v>6640</v>
      </c>
      <c r="I230" s="5">
        <f t="shared" si="183"/>
        <v>5920</v>
      </c>
      <c r="J230" s="5">
        <f t="shared" si="183"/>
        <v>5200</v>
      </c>
      <c r="K230" s="5">
        <f t="shared" si="183"/>
        <v>4480</v>
      </c>
      <c r="L230" s="5">
        <f t="shared" si="183"/>
        <v>3360</v>
      </c>
      <c r="M230" s="5">
        <f>M107+M122+M139</f>
        <v>2240</v>
      </c>
      <c r="N230" s="5">
        <f>N107+N122+N139</f>
        <v>1120</v>
      </c>
    </row>
    <row r="232" spans="1:14" ht="41.25" customHeight="1">
      <c r="A232" s="222" t="s">
        <v>428</v>
      </c>
      <c r="B232" s="222"/>
      <c r="C232" s="222"/>
      <c r="D232" s="222"/>
      <c r="E232" s="222"/>
      <c r="F232" s="222"/>
      <c r="G232" s="222"/>
      <c r="H232" s="222"/>
      <c r="I232" s="222"/>
      <c r="J232" s="222"/>
      <c r="K232" s="222"/>
      <c r="L232" s="222"/>
      <c r="M232" s="222"/>
      <c r="N232" s="222"/>
    </row>
    <row r="233" spans="1:14">
      <c r="A233" s="3"/>
      <c r="B233" s="3">
        <v>9</v>
      </c>
      <c r="C233" s="3">
        <v>10</v>
      </c>
      <c r="D233" s="3">
        <v>11</v>
      </c>
      <c r="E233" s="3">
        <v>12</v>
      </c>
      <c r="F233" s="3">
        <v>13</v>
      </c>
      <c r="G233" s="3">
        <v>14</v>
      </c>
      <c r="H233" s="3">
        <v>15</v>
      </c>
      <c r="I233" s="3">
        <v>16</v>
      </c>
      <c r="J233" s="3">
        <v>17</v>
      </c>
      <c r="K233" s="3">
        <v>18</v>
      </c>
      <c r="L233" s="3">
        <v>19</v>
      </c>
      <c r="M233" s="3">
        <v>20</v>
      </c>
      <c r="N233" s="3">
        <v>21</v>
      </c>
    </row>
    <row r="234" spans="1:14">
      <c r="A234" s="4">
        <v>10</v>
      </c>
      <c r="B234" s="5">
        <f>B142+B157</f>
        <v>420</v>
      </c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</row>
    <row r="235" spans="1:14">
      <c r="A235" s="4">
        <v>11</v>
      </c>
      <c r="B235" s="5">
        <f t="shared" ref="B235:L246" si="184">B143+B158</f>
        <v>840</v>
      </c>
      <c r="C235" s="5">
        <f>C143+C158</f>
        <v>420</v>
      </c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</row>
    <row r="236" spans="1:14">
      <c r="A236" s="4">
        <v>12</v>
      </c>
      <c r="B236" s="5">
        <f t="shared" si="184"/>
        <v>1260</v>
      </c>
      <c r="C236" s="5">
        <f t="shared" si="184"/>
        <v>840</v>
      </c>
      <c r="D236" s="5">
        <f>D144+D159</f>
        <v>420</v>
      </c>
      <c r="E236" s="5"/>
      <c r="F236" s="5"/>
      <c r="G236" s="5"/>
      <c r="H236" s="5"/>
      <c r="I236" s="5"/>
      <c r="J236" s="5"/>
      <c r="K236" s="5"/>
      <c r="L236" s="5"/>
      <c r="M236" s="5"/>
      <c r="N236" s="5"/>
    </row>
    <row r="237" spans="1:14">
      <c r="A237" s="12">
        <v>13</v>
      </c>
      <c r="B237" s="5">
        <f t="shared" si="184"/>
        <v>1680</v>
      </c>
      <c r="C237" s="5">
        <f t="shared" si="184"/>
        <v>1260</v>
      </c>
      <c r="D237" s="5">
        <f t="shared" si="184"/>
        <v>840</v>
      </c>
      <c r="E237" s="5">
        <f>E145+E160</f>
        <v>420</v>
      </c>
      <c r="F237" s="5"/>
      <c r="G237" s="5"/>
      <c r="H237" s="5"/>
      <c r="I237" s="5"/>
      <c r="J237" s="5"/>
      <c r="K237" s="5"/>
      <c r="L237" s="5"/>
      <c r="M237" s="5"/>
      <c r="N237" s="5"/>
    </row>
    <row r="238" spans="1:14">
      <c r="A238" s="4">
        <v>14</v>
      </c>
      <c r="B238" s="5">
        <f t="shared" si="184"/>
        <v>2080</v>
      </c>
      <c r="C238" s="5">
        <f t="shared" si="184"/>
        <v>1660</v>
      </c>
      <c r="D238" s="5">
        <f t="shared" si="184"/>
        <v>1240</v>
      </c>
      <c r="E238" s="5">
        <f t="shared" si="184"/>
        <v>820</v>
      </c>
      <c r="F238" s="5">
        <f>F146+F161</f>
        <v>400</v>
      </c>
      <c r="G238" s="5"/>
      <c r="H238" s="5"/>
      <c r="I238" s="5"/>
      <c r="J238" s="5"/>
      <c r="K238" s="5"/>
      <c r="L238" s="5"/>
      <c r="M238" s="5"/>
      <c r="N238" s="5"/>
    </row>
    <row r="239" spans="1:14">
      <c r="A239" s="4">
        <v>15</v>
      </c>
      <c r="B239" s="5">
        <f t="shared" si="184"/>
        <v>2480</v>
      </c>
      <c r="C239" s="5">
        <f t="shared" si="184"/>
        <v>2060</v>
      </c>
      <c r="D239" s="5">
        <f t="shared" si="184"/>
        <v>1640</v>
      </c>
      <c r="E239" s="5">
        <f t="shared" si="184"/>
        <v>1220</v>
      </c>
      <c r="F239" s="5">
        <f t="shared" si="184"/>
        <v>800</v>
      </c>
      <c r="G239" s="5">
        <f>G147+G162</f>
        <v>400</v>
      </c>
      <c r="H239" s="5"/>
      <c r="I239" s="5"/>
      <c r="J239" s="5"/>
      <c r="K239" s="5"/>
      <c r="L239" s="5"/>
      <c r="M239" s="5"/>
      <c r="N239" s="5"/>
    </row>
    <row r="240" spans="1:14">
      <c r="A240" s="4">
        <v>16</v>
      </c>
      <c r="B240" s="5">
        <f t="shared" si="184"/>
        <v>2880</v>
      </c>
      <c r="C240" s="5">
        <f t="shared" si="184"/>
        <v>2460</v>
      </c>
      <c r="D240" s="5">
        <f t="shared" si="184"/>
        <v>2040</v>
      </c>
      <c r="E240" s="5">
        <f t="shared" si="184"/>
        <v>1620</v>
      </c>
      <c r="F240" s="5">
        <f t="shared" si="184"/>
        <v>1200</v>
      </c>
      <c r="G240" s="5">
        <f t="shared" si="184"/>
        <v>800</v>
      </c>
      <c r="H240" s="5">
        <f>H148+H163</f>
        <v>400</v>
      </c>
      <c r="I240" s="5"/>
      <c r="J240" s="5"/>
      <c r="K240" s="5"/>
      <c r="L240" s="5"/>
      <c r="M240" s="5"/>
      <c r="N240" s="5"/>
    </row>
    <row r="241" spans="1:14">
      <c r="A241" s="4">
        <v>17</v>
      </c>
      <c r="B241" s="5">
        <f t="shared" si="184"/>
        <v>2820</v>
      </c>
      <c r="C241" s="5">
        <f t="shared" si="184"/>
        <v>2860</v>
      </c>
      <c r="D241" s="5">
        <f t="shared" si="184"/>
        <v>2440</v>
      </c>
      <c r="E241" s="5">
        <f t="shared" si="184"/>
        <v>2020</v>
      </c>
      <c r="F241" s="5">
        <f t="shared" si="184"/>
        <v>1600</v>
      </c>
      <c r="G241" s="5">
        <f t="shared" si="184"/>
        <v>1200</v>
      </c>
      <c r="H241" s="5">
        <f t="shared" si="184"/>
        <v>800</v>
      </c>
      <c r="I241" s="5">
        <f>I149+I164</f>
        <v>400</v>
      </c>
      <c r="J241" s="5"/>
      <c r="K241" s="5"/>
      <c r="L241" s="5"/>
      <c r="M241" s="5"/>
      <c r="N241" s="5"/>
    </row>
    <row r="242" spans="1:14">
      <c r="A242" s="12">
        <v>18</v>
      </c>
      <c r="B242" s="5">
        <f t="shared" si="184"/>
        <v>3220</v>
      </c>
      <c r="C242" s="5">
        <f t="shared" si="184"/>
        <v>3260</v>
      </c>
      <c r="D242" s="5">
        <f t="shared" si="184"/>
        <v>2840</v>
      </c>
      <c r="E242" s="5">
        <f t="shared" si="184"/>
        <v>2420</v>
      </c>
      <c r="F242" s="5">
        <f t="shared" si="184"/>
        <v>2000</v>
      </c>
      <c r="G242" s="5">
        <f t="shared" si="184"/>
        <v>1600</v>
      </c>
      <c r="H242" s="5">
        <f t="shared" si="184"/>
        <v>1200</v>
      </c>
      <c r="I242" s="5">
        <f t="shared" si="184"/>
        <v>800</v>
      </c>
      <c r="J242" s="5">
        <f>J150+J165</f>
        <v>400</v>
      </c>
      <c r="K242" s="5"/>
      <c r="L242" s="5"/>
      <c r="M242" s="5"/>
      <c r="N242" s="5"/>
    </row>
    <row r="243" spans="1:14">
      <c r="A243" s="4">
        <v>19</v>
      </c>
      <c r="B243" s="5">
        <f t="shared" si="184"/>
        <v>3840</v>
      </c>
      <c r="C243" s="5">
        <f t="shared" si="184"/>
        <v>3880</v>
      </c>
      <c r="D243" s="5">
        <f t="shared" si="184"/>
        <v>3460</v>
      </c>
      <c r="E243" s="5">
        <f t="shared" si="184"/>
        <v>3040</v>
      </c>
      <c r="F243" s="5">
        <f t="shared" si="184"/>
        <v>2620</v>
      </c>
      <c r="G243" s="5">
        <f t="shared" si="184"/>
        <v>2220</v>
      </c>
      <c r="H243" s="5">
        <f t="shared" si="184"/>
        <v>1820</v>
      </c>
      <c r="I243" s="5">
        <f t="shared" si="184"/>
        <v>1420</v>
      </c>
      <c r="J243" s="5">
        <f t="shared" si="184"/>
        <v>1020</v>
      </c>
      <c r="K243" s="5">
        <f>K151+K166</f>
        <v>620</v>
      </c>
      <c r="L243" s="5"/>
      <c r="M243" s="5"/>
      <c r="N243" s="5"/>
    </row>
    <row r="244" spans="1:14">
      <c r="A244" s="4">
        <v>20</v>
      </c>
      <c r="B244" s="5">
        <f t="shared" si="184"/>
        <v>4460</v>
      </c>
      <c r="C244" s="5">
        <f t="shared" si="184"/>
        <v>4500</v>
      </c>
      <c r="D244" s="5">
        <f t="shared" si="184"/>
        <v>4080</v>
      </c>
      <c r="E244" s="5">
        <f t="shared" si="184"/>
        <v>3660</v>
      </c>
      <c r="F244" s="5">
        <f t="shared" si="184"/>
        <v>3240</v>
      </c>
      <c r="G244" s="5">
        <f t="shared" si="184"/>
        <v>2840</v>
      </c>
      <c r="H244" s="5">
        <f t="shared" si="184"/>
        <v>2440</v>
      </c>
      <c r="I244" s="5">
        <f t="shared" si="184"/>
        <v>2040</v>
      </c>
      <c r="J244" s="5">
        <f t="shared" si="184"/>
        <v>1640</v>
      </c>
      <c r="K244" s="5">
        <f t="shared" si="184"/>
        <v>1240</v>
      </c>
      <c r="L244" s="5">
        <f>L152+L167</f>
        <v>620</v>
      </c>
      <c r="M244" s="5"/>
      <c r="N244" s="5"/>
    </row>
    <row r="245" spans="1:14">
      <c r="A245" s="4">
        <v>21</v>
      </c>
      <c r="B245" s="5">
        <f t="shared" si="184"/>
        <v>5080</v>
      </c>
      <c r="C245" s="5">
        <f t="shared" si="184"/>
        <v>5120</v>
      </c>
      <c r="D245" s="5">
        <f t="shared" si="184"/>
        <v>4700</v>
      </c>
      <c r="E245" s="5">
        <f t="shared" si="184"/>
        <v>4280</v>
      </c>
      <c r="F245" s="5">
        <f t="shared" si="184"/>
        <v>3860</v>
      </c>
      <c r="G245" s="5">
        <f t="shared" si="184"/>
        <v>3460</v>
      </c>
      <c r="H245" s="5">
        <f t="shared" si="184"/>
        <v>3060</v>
      </c>
      <c r="I245" s="5">
        <f t="shared" si="184"/>
        <v>2660</v>
      </c>
      <c r="J245" s="5">
        <f t="shared" si="184"/>
        <v>2260</v>
      </c>
      <c r="K245" s="5">
        <f t="shared" si="184"/>
        <v>1860</v>
      </c>
      <c r="L245" s="5">
        <f t="shared" si="184"/>
        <v>1240</v>
      </c>
      <c r="M245" s="5">
        <f>M153+M168</f>
        <v>620</v>
      </c>
      <c r="N245" s="5"/>
    </row>
    <row r="246" spans="1:14">
      <c r="A246" s="4">
        <v>22</v>
      </c>
      <c r="B246" s="5">
        <f t="shared" si="184"/>
        <v>5280</v>
      </c>
      <c r="C246" s="5">
        <f t="shared" si="184"/>
        <v>5740</v>
      </c>
      <c r="D246" s="5">
        <f t="shared" si="184"/>
        <v>5320</v>
      </c>
      <c r="E246" s="5">
        <f t="shared" si="184"/>
        <v>4900</v>
      </c>
      <c r="F246" s="5">
        <f t="shared" si="184"/>
        <v>4050</v>
      </c>
      <c r="G246" s="5">
        <f t="shared" si="184"/>
        <v>4080</v>
      </c>
      <c r="H246" s="5">
        <f t="shared" si="184"/>
        <v>3680</v>
      </c>
      <c r="I246" s="5">
        <f t="shared" si="184"/>
        <v>3280</v>
      </c>
      <c r="J246" s="5">
        <f t="shared" si="184"/>
        <v>2880</v>
      </c>
      <c r="K246" s="5">
        <f t="shared" si="184"/>
        <v>2480</v>
      </c>
      <c r="L246" s="5">
        <f t="shared" si="184"/>
        <v>1860</v>
      </c>
      <c r="M246" s="5">
        <f>M154+M169</f>
        <v>1240</v>
      </c>
      <c r="N246" s="5">
        <f>M153+M168</f>
        <v>620</v>
      </c>
    </row>
  </sheetData>
  <customSheetViews>
    <customSheetView guid="{50D6D0C6-389D-4CF4-936B-2F7BAA403F34}" state="hidden" topLeftCell="A194">
      <selection activeCell="B202" sqref="B202"/>
      <pageMargins left="0.7" right="0.7" top="0.75" bottom="0.75" header="0.3" footer="0.3"/>
      <pageSetup paperSize="9" orientation="landscape" r:id="rId1"/>
    </customSheetView>
  </customSheetViews>
  <mergeCells count="16">
    <mergeCell ref="A216:N216"/>
    <mergeCell ref="A232:N232"/>
    <mergeCell ref="A200:N200"/>
    <mergeCell ref="A93:N93"/>
    <mergeCell ref="A1:N1"/>
    <mergeCell ref="A16:N16"/>
    <mergeCell ref="A31:N31"/>
    <mergeCell ref="A46:N46"/>
    <mergeCell ref="A78:N78"/>
    <mergeCell ref="A63:N63"/>
    <mergeCell ref="A185:N185"/>
    <mergeCell ref="A108:N108"/>
    <mergeCell ref="A125:N125"/>
    <mergeCell ref="A140:N140"/>
    <mergeCell ref="A155:N155"/>
    <mergeCell ref="A170:N170"/>
  </mergeCells>
  <phoneticPr fontId="1"/>
  <pageMargins left="0.7" right="0.7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C129"/>
  <sheetViews>
    <sheetView topLeftCell="E1" zoomScaleNormal="100" workbookViewId="0">
      <selection activeCell="M26" sqref="M26:Q26"/>
    </sheetView>
  </sheetViews>
  <sheetFormatPr defaultRowHeight="13.5"/>
  <cols>
    <col min="1" max="14" width="2.625" style="39" customWidth="1"/>
    <col min="15" max="15" width="1.75" style="39" customWidth="1"/>
    <col min="16" max="17" width="2.625" style="39" customWidth="1"/>
    <col min="18" max="18" width="1.625" style="39" customWidth="1"/>
    <col min="19" max="37" width="2.625" style="39" customWidth="1"/>
    <col min="38" max="41" width="2.125" style="39" customWidth="1"/>
    <col min="42" max="80" width="2.625" style="39" customWidth="1"/>
    <col min="81" max="81" width="2.625" customWidth="1"/>
  </cols>
  <sheetData>
    <row r="1" spans="1:80" ht="13.5" customHeight="1">
      <c r="A1" s="279" t="s">
        <v>430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85"/>
      <c r="AM1" s="85"/>
      <c r="AN1" s="38"/>
      <c r="AO1" s="47"/>
      <c r="AP1" s="280" t="s">
        <v>472</v>
      </c>
      <c r="AQ1" s="280"/>
      <c r="AR1" s="280"/>
      <c r="AS1" s="280"/>
      <c r="AT1" s="280"/>
      <c r="AU1" s="280"/>
      <c r="AV1" s="280"/>
      <c r="AW1" s="280"/>
      <c r="AX1" s="280"/>
      <c r="AY1" s="280"/>
      <c r="AZ1" s="280"/>
      <c r="BA1" s="280"/>
      <c r="BB1" s="280"/>
      <c r="BC1" s="280"/>
      <c r="BD1" s="280"/>
      <c r="BE1" s="280"/>
      <c r="BF1" s="280"/>
      <c r="BG1" s="280"/>
      <c r="BH1" s="280"/>
      <c r="BI1" s="280"/>
      <c r="BJ1" s="280"/>
      <c r="BK1" s="280"/>
      <c r="BL1" s="280"/>
      <c r="BM1" s="280"/>
      <c r="BN1" s="280"/>
      <c r="BO1" s="280"/>
      <c r="BP1" s="280"/>
      <c r="BQ1" s="280"/>
      <c r="BR1" s="280"/>
      <c r="BS1" s="280"/>
      <c r="BT1" s="280"/>
      <c r="BU1" s="280"/>
      <c r="BV1" s="280"/>
      <c r="BW1" s="280"/>
      <c r="BX1" s="280"/>
      <c r="BY1" s="280"/>
      <c r="BZ1" s="280"/>
      <c r="CA1" s="280"/>
      <c r="CB1" s="280"/>
    </row>
    <row r="2" spans="1:80" ht="13.5" customHeight="1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85"/>
      <c r="AM2" s="85"/>
      <c r="AN2" s="38"/>
      <c r="AO2" s="47"/>
      <c r="AP2" s="280"/>
      <c r="AQ2" s="280"/>
      <c r="AR2" s="280"/>
      <c r="AS2" s="280"/>
      <c r="AT2" s="280"/>
      <c r="AU2" s="280"/>
      <c r="AV2" s="280"/>
      <c r="AW2" s="280"/>
      <c r="AX2" s="280"/>
      <c r="AY2" s="280"/>
      <c r="AZ2" s="280"/>
      <c r="BA2" s="280"/>
      <c r="BB2" s="280"/>
      <c r="BC2" s="280"/>
      <c r="BD2" s="280"/>
      <c r="BE2" s="280"/>
      <c r="BF2" s="280"/>
      <c r="BG2" s="280"/>
      <c r="BH2" s="280"/>
      <c r="BI2" s="280"/>
      <c r="BJ2" s="280"/>
      <c r="BK2" s="280"/>
      <c r="BL2" s="280"/>
      <c r="BM2" s="280"/>
      <c r="BN2" s="280"/>
      <c r="BO2" s="280"/>
      <c r="BP2" s="280"/>
      <c r="BQ2" s="280"/>
      <c r="BR2" s="280"/>
      <c r="BS2" s="280"/>
      <c r="BT2" s="280"/>
      <c r="BU2" s="280"/>
      <c r="BV2" s="280"/>
      <c r="BW2" s="280"/>
      <c r="BX2" s="280"/>
      <c r="BY2" s="280"/>
      <c r="BZ2" s="280"/>
      <c r="CA2" s="280"/>
      <c r="CB2" s="280"/>
    </row>
    <row r="3" spans="1:80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N3" s="38"/>
      <c r="AO3" s="47"/>
    </row>
    <row r="4" spans="1:80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223" t="s">
        <v>431</v>
      </c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92"/>
      <c r="AN4" s="38"/>
      <c r="AO4" s="47"/>
      <c r="BN4" s="227" t="s">
        <v>466</v>
      </c>
      <c r="BO4" s="227"/>
      <c r="BP4" s="227"/>
      <c r="BQ4" s="227"/>
      <c r="BR4" s="227"/>
      <c r="BS4" s="227"/>
      <c r="BT4" s="227"/>
      <c r="BU4" s="227" t="s">
        <v>467</v>
      </c>
      <c r="BV4" s="227"/>
      <c r="BW4" s="227"/>
      <c r="BX4" s="41"/>
      <c r="BY4" s="41"/>
      <c r="BZ4" s="41"/>
      <c r="CA4" s="41"/>
    </row>
    <row r="5" spans="1:80">
      <c r="A5" s="233" t="s">
        <v>432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N5" s="38"/>
      <c r="AO5" s="47"/>
      <c r="AP5" s="277" t="e">
        <f>IF(#REF!=2,#REF!,#REF!)</f>
        <v>#REF!</v>
      </c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B5" s="277"/>
      <c r="BC5" s="277"/>
      <c r="BD5" s="277"/>
      <c r="BE5" s="277"/>
      <c r="BF5" s="41" t="s">
        <v>473</v>
      </c>
    </row>
    <row r="6" spans="1:80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N6" s="38"/>
      <c r="AO6" s="47"/>
      <c r="BM6" s="282">
        <f ca="1">TODAY()</f>
        <v>43578</v>
      </c>
      <c r="BN6" s="282"/>
      <c r="BO6" s="282"/>
      <c r="BP6" s="282"/>
      <c r="BQ6" s="282"/>
      <c r="BR6" s="282"/>
      <c r="BS6" s="282"/>
      <c r="BT6" s="282"/>
      <c r="BU6" s="282"/>
      <c r="BV6" s="282"/>
      <c r="BW6" s="282"/>
      <c r="BX6" s="41"/>
      <c r="BY6" s="41"/>
      <c r="BZ6" s="41"/>
      <c r="CA6" s="41"/>
      <c r="CB6" s="41"/>
    </row>
    <row r="7" spans="1:80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223" t="s">
        <v>421</v>
      </c>
      <c r="Y7" s="223"/>
      <c r="Z7" s="223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47"/>
      <c r="AM7" s="47"/>
      <c r="AN7" s="38"/>
      <c r="AO7" s="47"/>
      <c r="BM7" s="56"/>
      <c r="BN7" s="56"/>
      <c r="BO7" s="56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</row>
    <row r="8" spans="1:80" ht="11.25" customHeight="1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3"/>
      <c r="Y8" s="93"/>
      <c r="Z8" s="93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N8" s="38"/>
      <c r="AO8" s="47"/>
      <c r="BM8" s="81"/>
      <c r="BN8" s="81"/>
      <c r="BO8" s="81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</row>
    <row r="9" spans="1:80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223" t="s">
        <v>433</v>
      </c>
      <c r="Y9" s="223"/>
      <c r="Z9" s="223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47"/>
      <c r="AM9" s="47"/>
      <c r="AN9" s="38"/>
      <c r="AO9" s="47"/>
      <c r="AQ9" s="227" t="e">
        <f>IF(#REF!=2,"計算が違います","")</f>
        <v>#REF!</v>
      </c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M9" s="56"/>
      <c r="BN9" s="56"/>
      <c r="BO9" s="56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</row>
    <row r="10" spans="1:80" ht="11.25" customHeight="1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N10" s="38"/>
      <c r="AO10" s="4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L10" s="227" t="s">
        <v>479</v>
      </c>
      <c r="BM10" s="227"/>
      <c r="BN10" s="227"/>
      <c r="BO10" s="227"/>
      <c r="BP10" s="227"/>
      <c r="BQ10" s="227"/>
      <c r="BR10" s="227"/>
      <c r="BS10" s="227"/>
      <c r="BT10" s="227"/>
      <c r="BU10" s="227"/>
      <c r="BV10" s="227"/>
      <c r="BW10" s="227"/>
      <c r="BX10" s="227"/>
      <c r="BY10" s="227"/>
      <c r="BZ10" s="89"/>
      <c r="CA10" s="89"/>
      <c r="CB10" s="47"/>
    </row>
    <row r="11" spans="1:80" s="74" customFormat="1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281" t="s">
        <v>434</v>
      </c>
      <c r="Y11" s="281"/>
      <c r="Z11" s="281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77"/>
      <c r="AM11" s="77"/>
      <c r="AN11" s="73"/>
      <c r="AO11" s="77"/>
      <c r="AP11" s="71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71"/>
      <c r="BH11" s="71"/>
      <c r="BI11" s="71"/>
      <c r="BJ11" s="71"/>
      <c r="BK11" s="71"/>
      <c r="BL11" s="227"/>
      <c r="BM11" s="227"/>
      <c r="BN11" s="227"/>
      <c r="BO11" s="227"/>
      <c r="BP11" s="227"/>
      <c r="BQ11" s="227"/>
      <c r="BR11" s="227"/>
      <c r="BS11" s="227"/>
      <c r="BT11" s="227"/>
      <c r="BU11" s="227"/>
      <c r="BV11" s="227"/>
      <c r="BW11" s="227"/>
      <c r="BX11" s="227"/>
      <c r="BY11" s="227"/>
      <c r="BZ11" s="89"/>
      <c r="CA11" s="89"/>
      <c r="CB11" s="77"/>
    </row>
    <row r="12" spans="1:80" ht="11.25" customHeight="1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N12" s="38"/>
      <c r="AO12" s="4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</row>
    <row r="13" spans="1:80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223" t="s">
        <v>435</v>
      </c>
      <c r="Y13" s="223"/>
      <c r="Z13" s="223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47"/>
      <c r="AM13" s="47"/>
      <c r="AN13" s="38"/>
      <c r="AO13" s="47"/>
      <c r="BM13" s="56"/>
      <c r="BN13" s="56"/>
      <c r="BO13" s="56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</row>
    <row r="14" spans="1:80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N14" s="38"/>
      <c r="AO14" s="47"/>
    </row>
    <row r="15" spans="1:80">
      <c r="A15" s="223" t="s">
        <v>436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N15" s="38"/>
      <c r="AO15" s="47"/>
      <c r="AP15" s="227"/>
      <c r="AQ15" s="227"/>
      <c r="AR15" s="78" t="s">
        <v>476</v>
      </c>
      <c r="AS15" s="256"/>
      <c r="AT15" s="256"/>
      <c r="AU15" s="256" t="s">
        <v>477</v>
      </c>
      <c r="AV15" s="256"/>
      <c r="AW15" s="256"/>
      <c r="AX15" s="256"/>
      <c r="AY15" s="256" t="s">
        <v>480</v>
      </c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56"/>
      <c r="BS15" s="256"/>
      <c r="BT15" s="256"/>
      <c r="BU15" s="256"/>
      <c r="BV15" s="256"/>
      <c r="BW15" s="256"/>
      <c r="BX15" s="256"/>
      <c r="BY15" s="256"/>
      <c r="BZ15" s="256"/>
      <c r="CA15" s="256"/>
      <c r="CB15" s="256"/>
    </row>
    <row r="16" spans="1:80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N16" s="38"/>
      <c r="AO16" s="47"/>
    </row>
    <row r="17" spans="1:81" ht="15" customHeight="1">
      <c r="A17" s="223" t="s">
        <v>437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81"/>
      <c r="AM17" s="81"/>
      <c r="AN17" s="38"/>
      <c r="AO17" s="47"/>
      <c r="AP17" s="273" t="s">
        <v>437</v>
      </c>
      <c r="AQ17" s="274"/>
      <c r="AR17" s="274"/>
      <c r="AS17" s="274"/>
      <c r="AT17" s="274"/>
      <c r="AU17" s="274"/>
      <c r="AV17" s="273" t="e">
        <f>#REF!</f>
        <v>#REF!</v>
      </c>
      <c r="AW17" s="274"/>
      <c r="AX17" s="274"/>
      <c r="AY17" s="274"/>
      <c r="AZ17" s="274"/>
      <c r="BA17" s="274"/>
      <c r="BB17" s="274"/>
      <c r="BC17" s="274"/>
      <c r="BD17" s="274"/>
      <c r="BE17" s="274"/>
      <c r="BF17" s="274"/>
      <c r="BG17" s="274"/>
      <c r="BH17" s="274"/>
      <c r="BI17" s="274"/>
      <c r="BJ17" s="274"/>
      <c r="BK17" s="274"/>
      <c r="BL17" s="274"/>
      <c r="BM17" s="274"/>
      <c r="BN17" s="274"/>
      <c r="BO17" s="274"/>
      <c r="BP17" s="274"/>
      <c r="BQ17" s="274"/>
      <c r="BR17" s="274"/>
      <c r="BS17" s="274"/>
      <c r="BT17" s="274"/>
      <c r="BU17" s="274"/>
      <c r="BV17" s="274"/>
      <c r="BW17" s="274"/>
      <c r="BX17" s="274"/>
      <c r="BY17" s="274"/>
      <c r="BZ17" s="274"/>
      <c r="CA17" s="274"/>
      <c r="CB17" s="275"/>
      <c r="CC17" s="79"/>
    </row>
    <row r="18" spans="1:81" ht="15" customHeight="1">
      <c r="A18" s="223" t="s">
        <v>438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81"/>
      <c r="AM18" s="81"/>
      <c r="AN18" s="38"/>
      <c r="AO18" s="47"/>
      <c r="AP18" s="255" t="s">
        <v>438</v>
      </c>
      <c r="AQ18" s="247"/>
      <c r="AR18" s="247"/>
      <c r="AS18" s="247"/>
      <c r="AT18" s="247"/>
      <c r="AU18" s="247"/>
      <c r="AV18" s="276"/>
      <c r="AW18" s="277"/>
      <c r="AX18" s="277"/>
      <c r="AY18" s="277"/>
      <c r="AZ18" s="277"/>
      <c r="BA18" s="277"/>
      <c r="BB18" s="277"/>
      <c r="BC18" s="277"/>
      <c r="BD18" s="277"/>
      <c r="BE18" s="277"/>
      <c r="BF18" s="277"/>
      <c r="BG18" s="277"/>
      <c r="BH18" s="277"/>
      <c r="BI18" s="277"/>
      <c r="BJ18" s="277"/>
      <c r="BK18" s="277"/>
      <c r="BL18" s="277"/>
      <c r="BM18" s="277"/>
      <c r="BN18" s="277"/>
      <c r="BO18" s="277"/>
      <c r="BP18" s="277"/>
      <c r="BQ18" s="277"/>
      <c r="BR18" s="277"/>
      <c r="BS18" s="277"/>
      <c r="BT18" s="277"/>
      <c r="BU18" s="277"/>
      <c r="BV18" s="277"/>
      <c r="BW18" s="277"/>
      <c r="BX18" s="277"/>
      <c r="BY18" s="277"/>
      <c r="BZ18" s="277"/>
      <c r="CA18" s="277"/>
      <c r="CB18" s="278"/>
    </row>
    <row r="19" spans="1:81" ht="13.5" customHeight="1">
      <c r="A19" s="260" t="s">
        <v>448</v>
      </c>
      <c r="B19" s="260"/>
      <c r="C19" s="260"/>
      <c r="D19" s="260"/>
      <c r="E19" s="260"/>
      <c r="F19" s="260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47"/>
      <c r="AM19" s="47"/>
      <c r="AN19" s="38"/>
      <c r="AO19" s="47"/>
      <c r="AP19" s="261" t="s">
        <v>448</v>
      </c>
      <c r="AQ19" s="262"/>
      <c r="AR19" s="262"/>
      <c r="AS19" s="262"/>
      <c r="AT19" s="262"/>
      <c r="AU19" s="263"/>
      <c r="AV19" s="43"/>
      <c r="AW19" s="44"/>
      <c r="AX19" s="44"/>
      <c r="AY19" s="44"/>
      <c r="AZ19" s="44"/>
      <c r="BA19" s="44"/>
      <c r="BB19" s="44"/>
      <c r="BC19" s="44"/>
      <c r="BD19" s="44"/>
      <c r="BE19" s="283"/>
      <c r="BF19" s="283"/>
      <c r="BG19" s="283"/>
      <c r="BH19" s="283"/>
      <c r="BI19" s="283"/>
      <c r="BJ19" s="283"/>
      <c r="BK19" s="119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5"/>
    </row>
    <row r="20" spans="1:81" ht="13.5" customHeight="1">
      <c r="A20" s="260"/>
      <c r="B20" s="260"/>
      <c r="C20" s="260"/>
      <c r="D20" s="260"/>
      <c r="E20" s="260"/>
      <c r="F20" s="260"/>
      <c r="G20" s="95" t="s">
        <v>439</v>
      </c>
      <c r="H20" s="95"/>
      <c r="I20" s="95"/>
      <c r="J20" s="95"/>
      <c r="K20" s="95"/>
      <c r="L20" s="95"/>
      <c r="M20" s="95"/>
      <c r="N20" s="95"/>
      <c r="O20" s="92"/>
      <c r="P20" s="258" t="s">
        <v>440</v>
      </c>
      <c r="Q20" s="258"/>
      <c r="R20" s="96"/>
      <c r="S20" s="96" t="s">
        <v>441</v>
      </c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53"/>
      <c r="AM20" s="53"/>
      <c r="AN20" s="38"/>
      <c r="AO20" s="47"/>
      <c r="AP20" s="264"/>
      <c r="AQ20" s="265"/>
      <c r="AR20" s="265"/>
      <c r="AS20" s="265"/>
      <c r="AT20" s="265"/>
      <c r="AU20" s="266"/>
      <c r="AV20" s="57" t="s">
        <v>439</v>
      </c>
      <c r="AW20" s="56"/>
      <c r="AX20" s="56"/>
      <c r="AY20" s="56"/>
      <c r="AZ20" s="56"/>
      <c r="BA20" s="56"/>
      <c r="BB20" s="56"/>
      <c r="BC20" s="56"/>
      <c r="BD20" s="56" t="e">
        <f>IF(#REF!=1,"●","")</f>
        <v>#REF!</v>
      </c>
      <c r="BE20" s="272" t="s">
        <v>482</v>
      </c>
      <c r="BF20" s="272"/>
      <c r="BG20" s="272"/>
      <c r="BH20" s="272"/>
      <c r="BI20" s="272"/>
      <c r="BJ20" s="272"/>
      <c r="BK20" s="90" t="e">
        <f>IF(#REF!=1,#REF!,"")</f>
        <v>#REF!</v>
      </c>
      <c r="BL20" s="88" t="s">
        <v>1</v>
      </c>
      <c r="BM20" s="88" t="s">
        <v>494</v>
      </c>
      <c r="BN20" s="88" t="e">
        <f>IF(#REF!=1,#REF!,"")</f>
        <v>#REF!</v>
      </c>
      <c r="BO20" s="88" t="s">
        <v>1</v>
      </c>
      <c r="BP20" s="88"/>
      <c r="BQ20" s="39" t="e">
        <f>IF(#REF!=1,"●","")</f>
        <v>#REF!</v>
      </c>
      <c r="BR20" s="90" t="s">
        <v>491</v>
      </c>
      <c r="BS20" s="90"/>
      <c r="BT20" s="90"/>
      <c r="BU20" s="90"/>
      <c r="BV20" s="90"/>
      <c r="BW20" s="90"/>
      <c r="BX20" s="53" t="e">
        <f>IF(#REF!=1,#REF!,"")</f>
        <v>#REF!</v>
      </c>
      <c r="BY20" s="53" t="s">
        <v>1</v>
      </c>
      <c r="BZ20" s="53" t="s">
        <v>495</v>
      </c>
      <c r="CA20" s="53" t="e">
        <f>IF(#REF!=1,#REF!,"")</f>
        <v>#REF!</v>
      </c>
      <c r="CB20" s="54" t="s">
        <v>1</v>
      </c>
    </row>
    <row r="21" spans="1:81" ht="13.5" customHeight="1">
      <c r="A21" s="260"/>
      <c r="B21" s="260"/>
      <c r="C21" s="260"/>
      <c r="D21" s="260"/>
      <c r="E21" s="260"/>
      <c r="F21" s="260"/>
      <c r="G21" s="92"/>
      <c r="H21" s="92"/>
      <c r="I21" s="92"/>
      <c r="J21" s="92"/>
      <c r="K21" s="92"/>
      <c r="L21" s="92"/>
      <c r="M21" s="92"/>
      <c r="N21" s="92"/>
      <c r="O21" s="92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53"/>
      <c r="AM21" s="53"/>
      <c r="AN21" s="38"/>
      <c r="AO21" s="47"/>
      <c r="AP21" s="264"/>
      <c r="AQ21" s="265"/>
      <c r="AR21" s="265"/>
      <c r="AS21" s="265"/>
      <c r="AT21" s="265"/>
      <c r="AU21" s="266"/>
      <c r="AV21" s="46"/>
      <c r="AW21" s="47"/>
      <c r="AX21" s="47"/>
      <c r="AY21" s="47"/>
      <c r="AZ21" s="47"/>
      <c r="BA21" s="47"/>
      <c r="BB21" s="47"/>
      <c r="BC21" s="47"/>
      <c r="BD21" s="56" t="e">
        <f>IF(#REF!=1,"●","")</f>
        <v>#REF!</v>
      </c>
      <c r="BE21" s="272" t="s">
        <v>483</v>
      </c>
      <c r="BF21" s="272"/>
      <c r="BG21" s="272"/>
      <c r="BH21" s="272"/>
      <c r="BI21" s="272"/>
      <c r="BJ21" s="272"/>
      <c r="BK21" s="90" t="e">
        <f>IF(#REF!=1,#REF!,"")</f>
        <v>#REF!</v>
      </c>
      <c r="BL21" s="88" t="s">
        <v>1</v>
      </c>
      <c r="BM21" s="88" t="s">
        <v>494</v>
      </c>
      <c r="BN21" s="88" t="e">
        <f>IF(#REF!=1,#REF!,"")</f>
        <v>#REF!</v>
      </c>
      <c r="BO21" s="88" t="s">
        <v>1</v>
      </c>
      <c r="BP21" s="88"/>
      <c r="BQ21" s="39" t="e">
        <f>IF(#REF!=1,"●","")</f>
        <v>#REF!</v>
      </c>
      <c r="BR21" s="90" t="s">
        <v>492</v>
      </c>
      <c r="BS21" s="90"/>
      <c r="BT21" s="90"/>
      <c r="BU21" s="90"/>
      <c r="BV21" s="90"/>
      <c r="BW21" s="90"/>
      <c r="BX21" s="53" t="e">
        <f>IF(#REF!=1,#REF!,"")</f>
        <v>#REF!</v>
      </c>
      <c r="BY21" s="53" t="s">
        <v>1</v>
      </c>
      <c r="BZ21" s="53" t="s">
        <v>495</v>
      </c>
      <c r="CA21" s="53" t="e">
        <f>IF(#REF!=1,#REF!,"")</f>
        <v>#REF!</v>
      </c>
      <c r="CB21" s="54" t="s">
        <v>1</v>
      </c>
    </row>
    <row r="22" spans="1:81" ht="13.5" customHeight="1">
      <c r="A22" s="260"/>
      <c r="B22" s="260"/>
      <c r="C22" s="260"/>
      <c r="D22" s="260"/>
      <c r="E22" s="260"/>
      <c r="F22" s="260"/>
      <c r="G22" s="92"/>
      <c r="H22" s="92"/>
      <c r="I22" s="92"/>
      <c r="J22" s="92"/>
      <c r="K22" s="92"/>
      <c r="L22" s="92"/>
      <c r="M22" s="92"/>
      <c r="N22" s="92"/>
      <c r="O22" s="92"/>
      <c r="P22" s="258" t="s">
        <v>442</v>
      </c>
      <c r="Q22" s="258"/>
      <c r="R22" s="96"/>
      <c r="S22" s="259" t="s">
        <v>447</v>
      </c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59"/>
      <c r="AJ22" s="259"/>
      <c r="AK22" s="259"/>
      <c r="AL22" s="84"/>
      <c r="AM22" s="84"/>
      <c r="AN22" s="38"/>
      <c r="AO22" s="47"/>
      <c r="AP22" s="264"/>
      <c r="AQ22" s="265"/>
      <c r="AR22" s="265"/>
      <c r="AS22" s="265"/>
      <c r="AT22" s="265"/>
      <c r="AU22" s="266"/>
      <c r="AV22" s="46"/>
      <c r="AW22" s="47"/>
      <c r="AX22" s="47"/>
      <c r="AY22" s="47"/>
      <c r="AZ22" s="47"/>
      <c r="BA22" s="47"/>
      <c r="BB22" s="47"/>
      <c r="BC22" s="47"/>
      <c r="BD22" s="56" t="e">
        <f>IF(#REF!=1,"●","")</f>
        <v>#REF!</v>
      </c>
      <c r="BE22" s="272" t="s">
        <v>484</v>
      </c>
      <c r="BF22" s="272"/>
      <c r="BG22" s="272"/>
      <c r="BH22" s="272"/>
      <c r="BI22" s="272"/>
      <c r="BJ22" s="272"/>
      <c r="BK22" s="90" t="e">
        <f>IF(#REF!=1,#REF!,"")</f>
        <v>#REF!</v>
      </c>
      <c r="BL22" s="88" t="s">
        <v>1</v>
      </c>
      <c r="BM22" s="88" t="s">
        <v>494</v>
      </c>
      <c r="BN22" s="88" t="e">
        <f>IF(#REF!=1,#REF!,"")</f>
        <v>#REF!</v>
      </c>
      <c r="BO22" s="88" t="s">
        <v>1</v>
      </c>
      <c r="BP22" s="88"/>
      <c r="BQ22" s="39" t="e">
        <f>IF(#REF!=1,"●","")</f>
        <v>#REF!</v>
      </c>
      <c r="BR22" s="90" t="s">
        <v>427</v>
      </c>
      <c r="BS22" s="90"/>
      <c r="BT22" s="90"/>
      <c r="BU22" s="90"/>
      <c r="BV22" s="90"/>
      <c r="BW22" s="90"/>
      <c r="BX22" s="53" t="e">
        <f>IF(#REF!=1,#REF!,"")</f>
        <v>#REF!</v>
      </c>
      <c r="BY22" s="53" t="s">
        <v>1</v>
      </c>
      <c r="BZ22" s="53" t="s">
        <v>495</v>
      </c>
      <c r="CA22" s="53" t="e">
        <f>IF(#REF!=1,#REF!,"")</f>
        <v>#REF!</v>
      </c>
      <c r="CB22" s="54" t="s">
        <v>1</v>
      </c>
    </row>
    <row r="23" spans="1:81">
      <c r="A23" s="260"/>
      <c r="B23" s="260"/>
      <c r="C23" s="260"/>
      <c r="D23" s="260"/>
      <c r="E23" s="260"/>
      <c r="F23" s="260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47"/>
      <c r="AM23" s="47"/>
      <c r="AN23" s="38"/>
      <c r="AO23" s="47"/>
      <c r="AP23" s="264"/>
      <c r="AQ23" s="265"/>
      <c r="AR23" s="265"/>
      <c r="AS23" s="265"/>
      <c r="AT23" s="265"/>
      <c r="AU23" s="266"/>
      <c r="AV23" s="46"/>
      <c r="AW23" s="47"/>
      <c r="AX23" s="47"/>
      <c r="AY23" s="47"/>
      <c r="AZ23" s="47"/>
      <c r="BA23" s="47"/>
      <c r="BB23" s="47"/>
      <c r="BC23" s="47"/>
      <c r="BD23" s="56" t="e">
        <f>IF(#REF!=1,"●","")</f>
        <v>#REF!</v>
      </c>
      <c r="BE23" s="272" t="s">
        <v>485</v>
      </c>
      <c r="BF23" s="272"/>
      <c r="BG23" s="272"/>
      <c r="BH23" s="272"/>
      <c r="BI23" s="272"/>
      <c r="BJ23" s="272"/>
      <c r="BK23" s="90" t="e">
        <f>IF(#REF!=1,#REF!,"")</f>
        <v>#REF!</v>
      </c>
      <c r="BL23" s="88" t="s">
        <v>1</v>
      </c>
      <c r="BM23" s="88" t="s">
        <v>494</v>
      </c>
      <c r="BN23" s="88" t="e">
        <f>IF(#REF!=1,#REF!,"")</f>
        <v>#REF!</v>
      </c>
      <c r="BO23" s="88" t="s">
        <v>1</v>
      </c>
      <c r="BP23" s="88"/>
      <c r="BQ23" s="39" t="e">
        <f>IF(#REF!=1,"●","")</f>
        <v>#REF!</v>
      </c>
      <c r="BR23" s="90" t="s">
        <v>429</v>
      </c>
      <c r="BS23" s="90"/>
      <c r="BT23" s="90"/>
      <c r="BU23" s="90"/>
      <c r="BV23" s="90"/>
      <c r="BW23" s="90"/>
      <c r="BX23" s="53" t="e">
        <f>IF(#REF!=1,#REF!,"")</f>
        <v>#REF!</v>
      </c>
      <c r="BY23" s="53" t="s">
        <v>1</v>
      </c>
      <c r="BZ23" s="53" t="s">
        <v>495</v>
      </c>
      <c r="CA23" s="53" t="e">
        <f>IF(#REF!=1,#REF!,"")</f>
        <v>#REF!</v>
      </c>
      <c r="CB23" s="54" t="s">
        <v>1</v>
      </c>
    </row>
    <row r="24" spans="1:81">
      <c r="A24" s="260"/>
      <c r="B24" s="260"/>
      <c r="C24" s="260"/>
      <c r="D24" s="260"/>
      <c r="E24" s="260"/>
      <c r="F24" s="260"/>
      <c r="G24" s="92"/>
      <c r="H24" s="92"/>
      <c r="I24" s="92"/>
      <c r="J24" s="92"/>
      <c r="K24" s="92"/>
      <c r="L24" s="92"/>
      <c r="M24" s="92"/>
      <c r="N24" s="92"/>
      <c r="O24" s="92"/>
      <c r="P24" s="258" t="s">
        <v>443</v>
      </c>
      <c r="Q24" s="258"/>
      <c r="R24" s="96"/>
      <c r="S24" s="259" t="s">
        <v>445</v>
      </c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59"/>
      <c r="AK24" s="259"/>
      <c r="AL24" s="84"/>
      <c r="AM24" s="84"/>
      <c r="AN24" s="38"/>
      <c r="AO24" s="47"/>
      <c r="AP24" s="264"/>
      <c r="AQ24" s="265"/>
      <c r="AR24" s="265"/>
      <c r="AS24" s="265"/>
      <c r="AT24" s="265"/>
      <c r="AU24" s="266"/>
      <c r="AV24" s="46"/>
      <c r="AW24" s="47"/>
      <c r="AX24" s="47"/>
      <c r="AY24" s="47"/>
      <c r="AZ24" s="47"/>
      <c r="BA24" s="47"/>
      <c r="BB24" s="47"/>
      <c r="BC24" s="47"/>
      <c r="BD24" s="56" t="e">
        <f>IF(#REF!=1,"●","")</f>
        <v>#REF!</v>
      </c>
      <c r="BE24" s="272" t="s">
        <v>486</v>
      </c>
      <c r="BF24" s="272"/>
      <c r="BG24" s="272"/>
      <c r="BH24" s="272"/>
      <c r="BI24" s="272"/>
      <c r="BJ24" s="272"/>
      <c r="BK24" s="90" t="e">
        <f>IF(#REF!=1,#REF!,"")</f>
        <v>#REF!</v>
      </c>
      <c r="BL24" s="88" t="s">
        <v>1</v>
      </c>
      <c r="BM24" s="88" t="s">
        <v>494</v>
      </c>
      <c r="BN24" s="88" t="e">
        <f>IF(#REF!=1,#REF!,"")</f>
        <v>#REF!</v>
      </c>
      <c r="BO24" s="88" t="s">
        <v>1</v>
      </c>
      <c r="BP24" s="88"/>
      <c r="BQ24" s="39" t="e">
        <f>IF(#REF!=1,"●","")</f>
        <v>#REF!</v>
      </c>
      <c r="BR24" s="90" t="s">
        <v>11</v>
      </c>
      <c r="BS24" s="90"/>
      <c r="BT24" s="90"/>
      <c r="BU24" s="90"/>
      <c r="BV24" s="90"/>
      <c r="BW24" s="90"/>
      <c r="BX24" s="53" t="e">
        <f>IF(#REF!=1,#REF!,"")</f>
        <v>#REF!</v>
      </c>
      <c r="BY24" s="53" t="s">
        <v>1</v>
      </c>
      <c r="BZ24" s="53" t="s">
        <v>495</v>
      </c>
      <c r="CA24" s="53" t="e">
        <f>IF(#REF!=1,#REF!,"")</f>
        <v>#REF!</v>
      </c>
      <c r="CB24" s="54" t="s">
        <v>1</v>
      </c>
    </row>
    <row r="25" spans="1:81">
      <c r="A25" s="260"/>
      <c r="B25" s="260"/>
      <c r="C25" s="260"/>
      <c r="D25" s="260"/>
      <c r="E25" s="260"/>
      <c r="F25" s="260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47"/>
      <c r="AM25" s="47"/>
      <c r="AN25" s="38"/>
      <c r="AO25" s="47"/>
      <c r="AP25" s="264"/>
      <c r="AQ25" s="265"/>
      <c r="AR25" s="265"/>
      <c r="AS25" s="265"/>
      <c r="AT25" s="265"/>
      <c r="AU25" s="266"/>
      <c r="AV25" s="46"/>
      <c r="AW25" s="47"/>
      <c r="AX25" s="47"/>
      <c r="AY25" s="47"/>
      <c r="AZ25" s="47"/>
      <c r="BA25" s="47"/>
      <c r="BB25" s="47"/>
      <c r="BC25" s="47"/>
      <c r="BD25" s="56" t="e">
        <f>IF(#REF!=1,"●","")</f>
        <v>#REF!</v>
      </c>
      <c r="BE25" s="272" t="s">
        <v>487</v>
      </c>
      <c r="BF25" s="272"/>
      <c r="BG25" s="272"/>
      <c r="BH25" s="272"/>
      <c r="BI25" s="272"/>
      <c r="BJ25" s="272"/>
      <c r="BK25" s="90" t="e">
        <f>IF(#REF!=1,#REF!,"")</f>
        <v>#REF!</v>
      </c>
      <c r="BL25" s="88" t="s">
        <v>1</v>
      </c>
      <c r="BM25" s="88" t="s">
        <v>494</v>
      </c>
      <c r="BN25" s="88" t="e">
        <f>IF(#REF!=1,#REF!,"")</f>
        <v>#REF!</v>
      </c>
      <c r="BO25" s="88" t="s">
        <v>1</v>
      </c>
      <c r="BP25" s="88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8"/>
    </row>
    <row r="26" spans="1:81">
      <c r="A26" s="260"/>
      <c r="B26" s="260"/>
      <c r="C26" s="260"/>
      <c r="D26" s="260"/>
      <c r="E26" s="260"/>
      <c r="F26" s="260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259" t="s">
        <v>444</v>
      </c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  <c r="AF26" s="259"/>
      <c r="AG26" s="259"/>
      <c r="AH26" s="259"/>
      <c r="AI26" s="259"/>
      <c r="AJ26" s="259"/>
      <c r="AK26" s="259"/>
      <c r="AL26" s="84"/>
      <c r="AM26" s="84"/>
      <c r="AN26" s="38"/>
      <c r="AO26" s="47"/>
      <c r="AP26" s="264"/>
      <c r="AQ26" s="265"/>
      <c r="AR26" s="265"/>
      <c r="AS26" s="265"/>
      <c r="AT26" s="265"/>
      <c r="AU26" s="266"/>
      <c r="AV26" s="46"/>
      <c r="AW26" s="47"/>
      <c r="AX26" s="47"/>
      <c r="AY26" s="47"/>
      <c r="AZ26" s="47"/>
      <c r="BA26" s="47"/>
      <c r="BB26" s="47"/>
      <c r="BC26" s="47"/>
      <c r="BD26" s="56" t="e">
        <f>IF(#REF!=1,"●","")</f>
        <v>#REF!</v>
      </c>
      <c r="BE26" s="272" t="s">
        <v>488</v>
      </c>
      <c r="BF26" s="272"/>
      <c r="BG26" s="272"/>
      <c r="BH26" s="272"/>
      <c r="BI26" s="272"/>
      <c r="BJ26" s="272"/>
      <c r="BK26" s="90" t="e">
        <f>IF(#REF!=1,#REF!,"")</f>
        <v>#REF!</v>
      </c>
      <c r="BL26" s="88" t="s">
        <v>1</v>
      </c>
      <c r="BM26" s="88" t="s">
        <v>494</v>
      </c>
      <c r="BN26" s="88" t="e">
        <f>IF(#REF!=1,#REF!,"")</f>
        <v>#REF!</v>
      </c>
      <c r="BO26" s="88" t="s">
        <v>1</v>
      </c>
      <c r="BP26" s="88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1"/>
    </row>
    <row r="27" spans="1:81">
      <c r="A27" s="260"/>
      <c r="B27" s="260"/>
      <c r="C27" s="260"/>
      <c r="D27" s="260"/>
      <c r="E27" s="260"/>
      <c r="F27" s="260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47"/>
      <c r="AM27" s="47"/>
      <c r="AN27" s="38"/>
      <c r="AO27" s="47"/>
      <c r="AP27" s="264"/>
      <c r="AQ27" s="265"/>
      <c r="AR27" s="265"/>
      <c r="AS27" s="265"/>
      <c r="AT27" s="265"/>
      <c r="AU27" s="266"/>
      <c r="AV27" s="46"/>
      <c r="AW27" s="47"/>
      <c r="AX27" s="47"/>
      <c r="AY27" s="47"/>
      <c r="AZ27" s="47"/>
      <c r="BA27" s="47"/>
      <c r="BB27" s="47"/>
      <c r="BC27" s="47"/>
      <c r="BD27" s="56" t="e">
        <f>IF(#REF!=1,"●","")</f>
        <v>#REF!</v>
      </c>
      <c r="BE27" s="272" t="s">
        <v>489</v>
      </c>
      <c r="BF27" s="272"/>
      <c r="BG27" s="272"/>
      <c r="BH27" s="272"/>
      <c r="BI27" s="272"/>
      <c r="BJ27" s="272"/>
      <c r="BK27" s="90" t="e">
        <f>IF(#REF!=1,#REF!,"")</f>
        <v>#REF!</v>
      </c>
      <c r="BL27" s="88" t="s">
        <v>1</v>
      </c>
      <c r="BM27" s="88" t="s">
        <v>494</v>
      </c>
      <c r="BN27" s="88" t="e">
        <f>IF(#REF!=1,#REF!,"")</f>
        <v>#REF!</v>
      </c>
      <c r="BO27" s="88" t="s">
        <v>1</v>
      </c>
      <c r="BP27" s="88"/>
      <c r="BQ27" s="56"/>
      <c r="BR27" s="56"/>
      <c r="BS27" s="56"/>
      <c r="BT27" s="56"/>
      <c r="BU27" s="47"/>
      <c r="BV27" s="47"/>
      <c r="BW27" s="47"/>
      <c r="BX27" s="47"/>
      <c r="BY27" s="47"/>
      <c r="BZ27" s="47"/>
      <c r="CA27" s="47"/>
      <c r="CB27" s="48"/>
    </row>
    <row r="28" spans="1:81">
      <c r="A28" s="260"/>
      <c r="B28" s="260"/>
      <c r="C28" s="260"/>
      <c r="D28" s="260"/>
      <c r="E28" s="260"/>
      <c r="F28" s="260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259" t="s">
        <v>446</v>
      </c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  <c r="AH28" s="259"/>
      <c r="AI28" s="259"/>
      <c r="AJ28" s="259"/>
      <c r="AK28" s="259"/>
      <c r="AL28" s="84"/>
      <c r="AM28" s="84"/>
      <c r="AN28" s="38"/>
      <c r="AO28" s="47"/>
      <c r="AP28" s="264"/>
      <c r="AQ28" s="265"/>
      <c r="AR28" s="265"/>
      <c r="AS28" s="265"/>
      <c r="AT28" s="265"/>
      <c r="AU28" s="266"/>
      <c r="AV28" s="46"/>
      <c r="AW28" s="47"/>
      <c r="AX28" s="47"/>
      <c r="AY28" s="47"/>
      <c r="AZ28" s="47"/>
      <c r="BA28" s="47"/>
      <c r="BB28" s="47"/>
      <c r="BC28" s="47"/>
      <c r="BD28" s="56" t="e">
        <f>IF(#REF!=1,"●","")</f>
        <v>#REF!</v>
      </c>
      <c r="BE28" s="272" t="s">
        <v>490</v>
      </c>
      <c r="BF28" s="272"/>
      <c r="BG28" s="272"/>
      <c r="BH28" s="272"/>
      <c r="BI28" s="272"/>
      <c r="BJ28" s="272"/>
      <c r="BK28" s="90" t="e">
        <f>IF(#REF!=1,#REF!,"")</f>
        <v>#REF!</v>
      </c>
      <c r="BL28" s="88" t="s">
        <v>1</v>
      </c>
      <c r="BM28" s="88" t="s">
        <v>494</v>
      </c>
      <c r="BN28" s="88" t="e">
        <f>IF(#REF!=1,#REF!,"")</f>
        <v>#REF!</v>
      </c>
      <c r="BO28" s="88" t="s">
        <v>1</v>
      </c>
      <c r="BP28" s="88"/>
      <c r="BQ28" s="56"/>
      <c r="BR28" s="56"/>
      <c r="BS28" s="56"/>
      <c r="BT28" s="56"/>
      <c r="BU28" s="90"/>
      <c r="BV28" s="90"/>
      <c r="BW28" s="90"/>
      <c r="BX28" s="90"/>
      <c r="BY28" s="90"/>
      <c r="BZ28" s="90"/>
      <c r="CA28" s="90"/>
      <c r="CB28" s="91"/>
    </row>
    <row r="29" spans="1:81" ht="8.4499999999999993" customHeight="1">
      <c r="A29" s="260"/>
      <c r="B29" s="260"/>
      <c r="C29" s="260"/>
      <c r="D29" s="260"/>
      <c r="E29" s="260"/>
      <c r="F29" s="260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47"/>
      <c r="AM29" s="47"/>
      <c r="AN29" s="38"/>
      <c r="AO29" s="47"/>
      <c r="AP29" s="267"/>
      <c r="AQ29" s="268"/>
      <c r="AR29" s="268"/>
      <c r="AS29" s="268"/>
      <c r="AT29" s="268"/>
      <c r="AU29" s="269"/>
      <c r="AV29" s="49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50"/>
    </row>
    <row r="30" spans="1:81" ht="42.6" customHeight="1">
      <c r="A30" s="260" t="s">
        <v>449</v>
      </c>
      <c r="B30" s="260"/>
      <c r="C30" s="260"/>
      <c r="D30" s="260"/>
      <c r="E30" s="260"/>
      <c r="F30" s="260"/>
      <c r="G30" s="259" t="s">
        <v>450</v>
      </c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  <c r="AH30" s="259"/>
      <c r="AI30" s="259"/>
      <c r="AJ30" s="259"/>
      <c r="AK30" s="259"/>
      <c r="AL30" s="84"/>
      <c r="AM30" s="84"/>
      <c r="AN30" s="38"/>
      <c r="AO30" s="47"/>
      <c r="AP30" s="270" t="s">
        <v>493</v>
      </c>
      <c r="AQ30" s="271"/>
      <c r="AR30" s="271"/>
      <c r="AS30" s="271"/>
      <c r="AT30" s="271"/>
      <c r="AU30" s="271"/>
      <c r="AV30" s="225" t="e">
        <f>#REF!</f>
        <v>#REF!</v>
      </c>
      <c r="AW30" s="226"/>
      <c r="AX30" s="226"/>
      <c r="AY30" s="226"/>
      <c r="AZ30" s="226"/>
      <c r="BA30" s="226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7"/>
      <c r="BZ30" s="117"/>
      <c r="CA30" s="117"/>
      <c r="CB30" s="118"/>
    </row>
    <row r="31" spans="1:81" ht="28.35" customHeight="1">
      <c r="A31" s="223" t="s">
        <v>451</v>
      </c>
      <c r="B31" s="223"/>
      <c r="C31" s="223"/>
      <c r="D31" s="223"/>
      <c r="E31" s="223"/>
      <c r="F31" s="223"/>
      <c r="G31" s="223" t="s">
        <v>452</v>
      </c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81"/>
      <c r="AM31" s="81"/>
      <c r="AN31" s="38"/>
      <c r="AO31" s="47"/>
      <c r="AP31" s="251" t="s">
        <v>451</v>
      </c>
      <c r="AQ31" s="251"/>
      <c r="AR31" s="251"/>
      <c r="AS31" s="251"/>
      <c r="AT31" s="251"/>
      <c r="AU31" s="251"/>
      <c r="AV31" s="257" t="e">
        <f>#REF!</f>
        <v>#REF!</v>
      </c>
      <c r="AW31" s="257"/>
      <c r="AX31" s="257"/>
      <c r="AY31" s="257"/>
      <c r="AZ31" s="257"/>
      <c r="BA31" s="257"/>
      <c r="BB31" s="257"/>
      <c r="BC31" s="257"/>
      <c r="BD31" s="257"/>
      <c r="BE31" s="257"/>
      <c r="BF31" s="257"/>
      <c r="BG31" s="257"/>
      <c r="BH31" s="257"/>
      <c r="BI31" s="257"/>
      <c r="BJ31" s="257"/>
      <c r="BK31" s="257"/>
      <c r="BL31" s="257"/>
      <c r="BM31" s="257"/>
      <c r="BN31" s="257"/>
      <c r="BO31" s="257"/>
      <c r="BP31" s="257"/>
      <c r="BQ31" s="257"/>
      <c r="BR31" s="257"/>
      <c r="BS31" s="257"/>
      <c r="BT31" s="257"/>
      <c r="BU31" s="257"/>
      <c r="BV31" s="257"/>
      <c r="BW31" s="257"/>
      <c r="BX31" s="257"/>
      <c r="BY31" s="257"/>
      <c r="BZ31" s="257"/>
      <c r="CA31" s="257"/>
      <c r="CB31" s="257"/>
    </row>
    <row r="32" spans="1:81" ht="28.35" customHeight="1">
      <c r="A32" s="223" t="s">
        <v>453</v>
      </c>
      <c r="B32" s="223"/>
      <c r="C32" s="223"/>
      <c r="D32" s="223"/>
      <c r="E32" s="223"/>
      <c r="F32" s="223"/>
      <c r="G32" s="223" t="s">
        <v>454</v>
      </c>
      <c r="H32" s="223"/>
      <c r="I32" s="223"/>
      <c r="J32" s="223"/>
      <c r="K32" s="223" t="s">
        <v>455</v>
      </c>
      <c r="L32" s="223"/>
      <c r="M32" s="223"/>
      <c r="N32" s="223"/>
      <c r="O32" s="223" t="s">
        <v>456</v>
      </c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81"/>
      <c r="AM32" s="81"/>
      <c r="AN32" s="38"/>
      <c r="AO32" s="47"/>
      <c r="AP32" s="251" t="s">
        <v>453</v>
      </c>
      <c r="AQ32" s="251"/>
      <c r="AR32" s="251"/>
      <c r="AS32" s="251"/>
      <c r="AT32" s="251"/>
      <c r="AU32" s="251"/>
      <c r="AV32" s="251" t="s">
        <v>454</v>
      </c>
      <c r="AW32" s="251"/>
      <c r="AX32" s="251"/>
      <c r="AY32" s="251"/>
      <c r="AZ32" s="251" t="s">
        <v>455</v>
      </c>
      <c r="BA32" s="251"/>
      <c r="BB32" s="251"/>
      <c r="BC32" s="251"/>
      <c r="BD32" s="251" t="s">
        <v>456</v>
      </c>
      <c r="BE32" s="251"/>
      <c r="BF32" s="251"/>
      <c r="BG32" s="251"/>
      <c r="BH32" s="251"/>
      <c r="BI32" s="251"/>
      <c r="BJ32" s="251"/>
      <c r="BK32" s="251"/>
      <c r="BL32" s="251"/>
      <c r="BM32" s="251"/>
      <c r="BN32" s="251"/>
      <c r="BO32" s="251"/>
      <c r="BP32" s="251"/>
      <c r="BQ32" s="251"/>
      <c r="BR32" s="251"/>
      <c r="BS32" s="251"/>
      <c r="BT32" s="251"/>
      <c r="BU32" s="251"/>
      <c r="BV32" s="251"/>
      <c r="BW32" s="251"/>
      <c r="BX32" s="251"/>
      <c r="BY32" s="251"/>
      <c r="BZ32" s="251"/>
      <c r="CA32" s="251"/>
      <c r="CB32" s="251"/>
    </row>
    <row r="33" spans="1:80" ht="36.75" customHeight="1" thickBot="1">
      <c r="A33" s="252" t="s">
        <v>457</v>
      </c>
      <c r="B33" s="252"/>
      <c r="C33" s="252"/>
      <c r="D33" s="252"/>
      <c r="E33" s="252"/>
      <c r="F33" s="252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81"/>
      <c r="AM33" s="81"/>
      <c r="AN33" s="38"/>
      <c r="AO33" s="47"/>
      <c r="AP33" s="253" t="s">
        <v>457</v>
      </c>
      <c r="AQ33" s="253"/>
      <c r="AR33" s="253"/>
      <c r="AS33" s="253"/>
      <c r="AT33" s="253"/>
      <c r="AU33" s="253"/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254"/>
      <c r="BL33" s="254"/>
      <c r="BM33" s="254"/>
      <c r="BN33" s="254"/>
      <c r="BO33" s="254"/>
      <c r="BP33" s="254"/>
      <c r="BQ33" s="254"/>
      <c r="BR33" s="254"/>
      <c r="BS33" s="254"/>
      <c r="BT33" s="254"/>
      <c r="BU33" s="254"/>
      <c r="BV33" s="254"/>
      <c r="BW33" s="254"/>
      <c r="BX33" s="254"/>
      <c r="BY33" s="254"/>
      <c r="BZ33" s="254"/>
      <c r="CA33" s="254"/>
      <c r="CB33" s="254"/>
    </row>
    <row r="34" spans="1:80" ht="28.35" customHeight="1">
      <c r="A34" s="223" t="s">
        <v>463</v>
      </c>
      <c r="B34" s="223"/>
      <c r="C34" s="223"/>
      <c r="D34" s="223"/>
      <c r="E34" s="223"/>
      <c r="F34" s="223"/>
      <c r="G34" s="92"/>
      <c r="H34" s="92"/>
      <c r="I34" s="232" t="s">
        <v>458</v>
      </c>
      <c r="J34" s="232"/>
      <c r="K34" s="232"/>
      <c r="L34" s="232"/>
      <c r="M34" s="232"/>
      <c r="N34" s="232"/>
      <c r="O34" s="232"/>
      <c r="P34" s="92"/>
      <c r="Q34" s="92"/>
      <c r="R34" s="92"/>
      <c r="S34" s="229"/>
      <c r="T34" s="229"/>
      <c r="U34" s="229"/>
      <c r="V34" s="229"/>
      <c r="W34" s="229"/>
      <c r="X34" s="229"/>
      <c r="Y34" s="229"/>
      <c r="Z34" s="229"/>
      <c r="AA34" s="233" t="s">
        <v>462</v>
      </c>
      <c r="AB34" s="233"/>
      <c r="AC34" s="233"/>
      <c r="AD34" s="92"/>
      <c r="AE34" s="92"/>
      <c r="AF34" s="92"/>
      <c r="AG34" s="92"/>
      <c r="AH34" s="92"/>
      <c r="AI34" s="92"/>
      <c r="AJ34" s="92"/>
      <c r="AK34" s="92"/>
      <c r="AL34" s="47"/>
      <c r="AM34" s="47"/>
      <c r="AN34" s="38"/>
      <c r="AO34" s="47"/>
      <c r="AP34" s="244" t="s">
        <v>463</v>
      </c>
      <c r="AQ34" s="245"/>
      <c r="AR34" s="245"/>
      <c r="AS34" s="245"/>
      <c r="AT34" s="245"/>
      <c r="AU34" s="245"/>
      <c r="AV34" s="63"/>
      <c r="AW34" s="61"/>
      <c r="AX34" s="237" t="s">
        <v>458</v>
      </c>
      <c r="AY34" s="237"/>
      <c r="AZ34" s="237"/>
      <c r="BA34" s="237"/>
      <c r="BB34" s="237"/>
      <c r="BC34" s="237"/>
      <c r="BD34" s="237"/>
      <c r="BE34" s="61"/>
      <c r="BF34" s="61"/>
      <c r="BG34" s="61"/>
      <c r="BH34" s="250" t="e">
        <f>#REF!</f>
        <v>#REF!</v>
      </c>
      <c r="BI34" s="250"/>
      <c r="BJ34" s="250"/>
      <c r="BK34" s="250"/>
      <c r="BL34" s="250"/>
      <c r="BM34" s="250"/>
      <c r="BN34" s="250"/>
      <c r="BO34" s="250"/>
      <c r="BP34" s="231" t="s">
        <v>462</v>
      </c>
      <c r="BQ34" s="231"/>
      <c r="BR34" s="231"/>
      <c r="BS34" s="61"/>
      <c r="BT34" s="61"/>
      <c r="BU34" s="61"/>
      <c r="BV34" s="61"/>
      <c r="BW34" s="61"/>
      <c r="BX34" s="61"/>
      <c r="BY34" s="61"/>
      <c r="BZ34" s="61"/>
      <c r="CA34" s="61"/>
      <c r="CB34" s="62"/>
    </row>
    <row r="35" spans="1:80" ht="28.35" customHeight="1">
      <c r="A35" s="223"/>
      <c r="B35" s="223"/>
      <c r="C35" s="223"/>
      <c r="D35" s="223"/>
      <c r="E35" s="223"/>
      <c r="F35" s="223"/>
      <c r="G35" s="92"/>
      <c r="H35" s="92"/>
      <c r="I35" s="232" t="s">
        <v>459</v>
      </c>
      <c r="J35" s="232"/>
      <c r="K35" s="232"/>
      <c r="L35" s="232"/>
      <c r="M35" s="232"/>
      <c r="N35" s="232"/>
      <c r="O35" s="232"/>
      <c r="P35" s="92"/>
      <c r="Q35" s="92"/>
      <c r="R35" s="92"/>
      <c r="S35" s="229"/>
      <c r="T35" s="229"/>
      <c r="U35" s="229"/>
      <c r="V35" s="229"/>
      <c r="W35" s="229"/>
      <c r="X35" s="229"/>
      <c r="Y35" s="229"/>
      <c r="Z35" s="229"/>
      <c r="AA35" s="233" t="s">
        <v>462</v>
      </c>
      <c r="AB35" s="233"/>
      <c r="AC35" s="233"/>
      <c r="AD35" s="92"/>
      <c r="AE35" s="92"/>
      <c r="AF35" s="92"/>
      <c r="AG35" s="92"/>
      <c r="AH35" s="92"/>
      <c r="AI35" s="92"/>
      <c r="AJ35" s="92"/>
      <c r="AK35" s="92"/>
      <c r="AL35" s="47"/>
      <c r="AM35" s="47"/>
      <c r="AN35" s="38"/>
      <c r="AO35" s="47"/>
      <c r="AP35" s="246"/>
      <c r="AQ35" s="247"/>
      <c r="AR35" s="247"/>
      <c r="AS35" s="247"/>
      <c r="AT35" s="247"/>
      <c r="AU35" s="247"/>
      <c r="AV35" s="46"/>
      <c r="AW35" s="47"/>
      <c r="AX35" s="234" t="s">
        <v>459</v>
      </c>
      <c r="AY35" s="234"/>
      <c r="AZ35" s="234"/>
      <c r="BA35" s="234"/>
      <c r="BB35" s="234"/>
      <c r="BC35" s="234"/>
      <c r="BD35" s="234"/>
      <c r="BE35" s="47"/>
      <c r="BF35" s="47"/>
      <c r="BG35" s="47"/>
      <c r="BH35" s="235"/>
      <c r="BI35" s="235"/>
      <c r="BJ35" s="235"/>
      <c r="BK35" s="235"/>
      <c r="BL35" s="235"/>
      <c r="BM35" s="235"/>
      <c r="BN35" s="235"/>
      <c r="BO35" s="235"/>
      <c r="BP35" s="236" t="s">
        <v>462</v>
      </c>
      <c r="BQ35" s="236"/>
      <c r="BR35" s="236"/>
      <c r="BS35" s="47"/>
      <c r="BT35" s="47"/>
      <c r="BU35" s="47"/>
      <c r="BV35" s="47"/>
      <c r="BW35" s="47"/>
      <c r="BX35" s="47"/>
      <c r="BY35" s="47"/>
      <c r="BZ35" s="47"/>
      <c r="CA35" s="47"/>
      <c r="CB35" s="58"/>
    </row>
    <row r="36" spans="1:80" ht="28.35" customHeight="1">
      <c r="A36" s="223"/>
      <c r="B36" s="223"/>
      <c r="C36" s="223"/>
      <c r="D36" s="223"/>
      <c r="E36" s="223"/>
      <c r="F36" s="223"/>
      <c r="G36" s="92"/>
      <c r="H36" s="92"/>
      <c r="I36" s="232" t="s">
        <v>460</v>
      </c>
      <c r="J36" s="232"/>
      <c r="K36" s="232"/>
      <c r="L36" s="232"/>
      <c r="M36" s="232"/>
      <c r="N36" s="232"/>
      <c r="O36" s="232"/>
      <c r="P36" s="92"/>
      <c r="Q36" s="92"/>
      <c r="R36" s="92"/>
      <c r="S36" s="229"/>
      <c r="T36" s="229"/>
      <c r="U36" s="229"/>
      <c r="V36" s="229"/>
      <c r="W36" s="229"/>
      <c r="X36" s="229"/>
      <c r="Y36" s="229"/>
      <c r="Z36" s="229"/>
      <c r="AA36" s="233" t="s">
        <v>462</v>
      </c>
      <c r="AB36" s="233"/>
      <c r="AC36" s="233"/>
      <c r="AD36" s="92"/>
      <c r="AE36" s="92"/>
      <c r="AF36" s="92"/>
      <c r="AG36" s="92"/>
      <c r="AH36" s="92"/>
      <c r="AI36" s="92"/>
      <c r="AJ36" s="92"/>
      <c r="AK36" s="92"/>
      <c r="AL36" s="47"/>
      <c r="AM36" s="47"/>
      <c r="AN36" s="38"/>
      <c r="AO36" s="47"/>
      <c r="AP36" s="246"/>
      <c r="AQ36" s="247"/>
      <c r="AR36" s="247"/>
      <c r="AS36" s="247"/>
      <c r="AT36" s="247"/>
      <c r="AU36" s="247"/>
      <c r="AV36" s="65"/>
      <c r="AW36" s="66"/>
      <c r="AX36" s="243" t="s">
        <v>460</v>
      </c>
      <c r="AY36" s="243"/>
      <c r="AZ36" s="243"/>
      <c r="BA36" s="243"/>
      <c r="BB36" s="243"/>
      <c r="BC36" s="243"/>
      <c r="BD36" s="243"/>
      <c r="BE36" s="66"/>
      <c r="BF36" s="66"/>
      <c r="BG36" s="66"/>
      <c r="BH36" s="235" t="e">
        <f>#REF!</f>
        <v>#REF!</v>
      </c>
      <c r="BI36" s="235"/>
      <c r="BJ36" s="235"/>
      <c r="BK36" s="235"/>
      <c r="BL36" s="235"/>
      <c r="BM36" s="235"/>
      <c r="BN36" s="235"/>
      <c r="BO36" s="235"/>
      <c r="BP36" s="238" t="s">
        <v>462</v>
      </c>
      <c r="BQ36" s="238"/>
      <c r="BR36" s="238"/>
      <c r="BS36" s="66"/>
      <c r="BT36" s="66"/>
      <c r="BU36" s="66"/>
      <c r="BV36" s="66"/>
      <c r="BW36" s="66"/>
      <c r="BX36" s="66"/>
      <c r="BY36" s="66"/>
      <c r="BZ36" s="66"/>
      <c r="CA36" s="66"/>
      <c r="CB36" s="67"/>
    </row>
    <row r="37" spans="1:80" ht="28.35" customHeight="1" thickBot="1">
      <c r="A37" s="223"/>
      <c r="B37" s="223"/>
      <c r="C37" s="223"/>
      <c r="D37" s="223"/>
      <c r="E37" s="223"/>
      <c r="F37" s="223"/>
      <c r="G37" s="92"/>
      <c r="H37" s="92"/>
      <c r="I37" s="232" t="s">
        <v>461</v>
      </c>
      <c r="J37" s="232"/>
      <c r="K37" s="232"/>
      <c r="L37" s="232"/>
      <c r="M37" s="232"/>
      <c r="N37" s="232"/>
      <c r="O37" s="232"/>
      <c r="P37" s="92"/>
      <c r="Q37" s="92"/>
      <c r="R37" s="92"/>
      <c r="S37" s="229"/>
      <c r="T37" s="229"/>
      <c r="U37" s="229"/>
      <c r="V37" s="229"/>
      <c r="W37" s="229"/>
      <c r="X37" s="229"/>
      <c r="Y37" s="229"/>
      <c r="Z37" s="229"/>
      <c r="AA37" s="233" t="s">
        <v>462</v>
      </c>
      <c r="AB37" s="233"/>
      <c r="AC37" s="233"/>
      <c r="AD37" s="92"/>
      <c r="AE37" s="92"/>
      <c r="AF37" s="92"/>
      <c r="AG37" s="92"/>
      <c r="AH37" s="92"/>
      <c r="AI37" s="92"/>
      <c r="AJ37" s="92"/>
      <c r="AK37" s="92"/>
      <c r="AL37" s="47"/>
      <c r="AM37" s="47"/>
      <c r="AN37" s="38"/>
      <c r="AO37" s="47"/>
      <c r="AP37" s="248"/>
      <c r="AQ37" s="249"/>
      <c r="AR37" s="249"/>
      <c r="AS37" s="249"/>
      <c r="AT37" s="249"/>
      <c r="AU37" s="249"/>
      <c r="AV37" s="64"/>
      <c r="AW37" s="59"/>
      <c r="AX37" s="239" t="s">
        <v>461</v>
      </c>
      <c r="AY37" s="239"/>
      <c r="AZ37" s="239"/>
      <c r="BA37" s="239"/>
      <c r="BB37" s="239"/>
      <c r="BC37" s="239"/>
      <c r="BD37" s="239"/>
      <c r="BE37" s="59"/>
      <c r="BF37" s="59"/>
      <c r="BG37" s="59"/>
      <c r="BH37" s="240" t="e">
        <f>#REF!</f>
        <v>#REF!</v>
      </c>
      <c r="BI37" s="241"/>
      <c r="BJ37" s="241"/>
      <c r="BK37" s="241"/>
      <c r="BL37" s="241"/>
      <c r="BM37" s="241"/>
      <c r="BN37" s="241"/>
      <c r="BO37" s="241"/>
      <c r="BP37" s="242" t="s">
        <v>462</v>
      </c>
      <c r="BQ37" s="242"/>
      <c r="BR37" s="242"/>
      <c r="BS37" s="59"/>
      <c r="BT37" s="59"/>
      <c r="BU37" s="59"/>
      <c r="BV37" s="59"/>
      <c r="BW37" s="59"/>
      <c r="BX37" s="59"/>
      <c r="BY37" s="59"/>
      <c r="BZ37" s="59"/>
      <c r="CA37" s="59"/>
      <c r="CB37" s="60"/>
    </row>
    <row r="38" spans="1:80" ht="15.75" customHeight="1">
      <c r="A38" s="93"/>
      <c r="B38" s="93"/>
      <c r="C38" s="93"/>
      <c r="D38" s="93"/>
      <c r="E38" s="93"/>
      <c r="F38" s="93"/>
      <c r="G38" s="92"/>
      <c r="H38" s="92"/>
      <c r="I38" s="93"/>
      <c r="J38" s="93"/>
      <c r="K38" s="93"/>
      <c r="L38" s="93"/>
      <c r="M38" s="93"/>
      <c r="N38" s="93"/>
      <c r="O38" s="93"/>
      <c r="P38" s="92"/>
      <c r="Q38" s="92"/>
      <c r="R38" s="92"/>
      <c r="S38" s="97"/>
      <c r="T38" s="97"/>
      <c r="U38" s="97"/>
      <c r="V38" s="97"/>
      <c r="W38" s="97"/>
      <c r="X38" s="97"/>
      <c r="Y38" s="97"/>
      <c r="Z38" s="97"/>
      <c r="AA38" s="98"/>
      <c r="AB38" s="98"/>
      <c r="AC38" s="98"/>
      <c r="AD38" s="92"/>
      <c r="AE38" s="92"/>
      <c r="AF38" s="92"/>
      <c r="AG38" s="92"/>
      <c r="AH38" s="92"/>
      <c r="AI38" s="92"/>
      <c r="AJ38" s="92"/>
      <c r="AK38" s="92"/>
      <c r="AL38" s="47"/>
      <c r="AM38" s="47"/>
      <c r="AN38" s="38"/>
      <c r="AO38" s="47"/>
      <c r="AP38" s="81"/>
      <c r="AQ38" s="81"/>
      <c r="AR38" s="81"/>
      <c r="AS38" s="81"/>
      <c r="AT38" s="81"/>
      <c r="AU38" s="81"/>
      <c r="AV38" s="47"/>
      <c r="AW38" s="47"/>
      <c r="AX38" s="81"/>
      <c r="AY38" s="81"/>
      <c r="AZ38" s="81"/>
      <c r="BA38" s="81"/>
      <c r="BB38" s="81"/>
      <c r="BC38" s="81"/>
      <c r="BD38" s="81"/>
      <c r="BE38" s="47"/>
      <c r="BF38" s="47"/>
      <c r="BG38" s="47"/>
      <c r="BH38" s="76"/>
      <c r="BI38" s="76"/>
      <c r="BJ38" s="76"/>
      <c r="BK38" s="76"/>
      <c r="BL38" s="76"/>
      <c r="BM38" s="76"/>
      <c r="BN38" s="76"/>
      <c r="BO38" s="76"/>
      <c r="BP38" s="83"/>
      <c r="BQ38" s="83"/>
      <c r="BR38" s="83"/>
      <c r="BS38" s="47"/>
      <c r="BT38" s="47"/>
      <c r="BU38" s="47"/>
      <c r="BV38" s="47"/>
      <c r="BW38" s="47"/>
      <c r="BX38" s="47"/>
      <c r="BY38" s="47"/>
      <c r="BZ38" s="47"/>
      <c r="CA38" s="47"/>
      <c r="CB38" s="47"/>
    </row>
    <row r="39" spans="1:80" ht="23.25" customHeight="1">
      <c r="A39" s="92"/>
      <c r="B39" s="223" t="s">
        <v>464</v>
      </c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N39" s="38"/>
      <c r="AO39" s="47"/>
      <c r="AP39" s="99" t="s">
        <v>474</v>
      </c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1"/>
      <c r="BW39" s="228" t="s">
        <v>469</v>
      </c>
      <c r="BX39" s="228"/>
      <c r="BY39" s="228"/>
      <c r="BZ39" s="228"/>
      <c r="CA39" s="228"/>
      <c r="CB39" s="228"/>
    </row>
    <row r="40" spans="1:80" ht="18.75" customHeight="1">
      <c r="A40" s="92"/>
      <c r="B40" s="223" t="s">
        <v>465</v>
      </c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N40" s="38"/>
      <c r="AO40" s="47"/>
      <c r="AP40" s="102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4"/>
      <c r="BW40" s="228"/>
      <c r="BX40" s="228"/>
      <c r="BY40" s="228"/>
      <c r="BZ40" s="228"/>
      <c r="CA40" s="228"/>
      <c r="CB40" s="228"/>
    </row>
    <row r="41" spans="1:80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223" t="s">
        <v>466</v>
      </c>
      <c r="AD41" s="223"/>
      <c r="AE41" s="223"/>
      <c r="AF41" s="223"/>
      <c r="AG41" s="223"/>
      <c r="AH41" s="223"/>
      <c r="AI41" s="223"/>
      <c r="AJ41" s="229" t="s">
        <v>467</v>
      </c>
      <c r="AK41" s="229"/>
      <c r="AL41" s="86"/>
      <c r="AM41" s="86"/>
      <c r="AN41" s="38"/>
      <c r="AO41" s="47"/>
      <c r="AP41" s="102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4"/>
      <c r="BW41" s="108"/>
      <c r="BX41" s="109"/>
      <c r="BY41" s="109"/>
      <c r="BZ41" s="109"/>
      <c r="CA41" s="109"/>
      <c r="CB41" s="110"/>
    </row>
    <row r="42" spans="1:80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3"/>
      <c r="AD42" s="93"/>
      <c r="AE42" s="93"/>
      <c r="AF42" s="93"/>
      <c r="AG42" s="93"/>
      <c r="AH42" s="93"/>
      <c r="AI42" s="93"/>
      <c r="AJ42" s="97"/>
      <c r="AK42" s="97"/>
      <c r="AL42" s="86"/>
      <c r="AM42" s="86"/>
      <c r="AN42" s="38"/>
      <c r="AO42" s="47"/>
      <c r="AP42" s="102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4"/>
      <c r="BW42" s="111"/>
      <c r="BX42" s="112"/>
      <c r="BY42" s="112"/>
      <c r="BZ42" s="112"/>
      <c r="CA42" s="112"/>
      <c r="CB42" s="113"/>
    </row>
    <row r="43" spans="1:80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223" t="s">
        <v>431</v>
      </c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  <c r="AL43" s="80"/>
      <c r="AM43" s="80"/>
      <c r="AN43" s="38"/>
      <c r="AO43" s="47"/>
      <c r="AP43" s="102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  <c r="BU43" s="103"/>
      <c r="BV43" s="104"/>
      <c r="BW43" s="111"/>
      <c r="BX43" s="112"/>
      <c r="BY43" s="112"/>
      <c r="BZ43" s="112"/>
      <c r="CA43" s="112"/>
      <c r="CB43" s="113"/>
    </row>
    <row r="44" spans="1:80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N44" s="38"/>
      <c r="AO44" s="47"/>
      <c r="AP44" s="102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4"/>
      <c r="BW44" s="111"/>
      <c r="BX44" s="112"/>
      <c r="BY44" s="112"/>
      <c r="BZ44" s="112"/>
      <c r="CA44" s="112"/>
      <c r="CB44" s="113"/>
    </row>
    <row r="45" spans="1:80" ht="13.5" customHeight="1">
      <c r="A45" s="223" t="s">
        <v>468</v>
      </c>
      <c r="B45" s="223"/>
      <c r="C45" s="223"/>
      <c r="D45" s="223"/>
      <c r="E45" s="223"/>
      <c r="F45" s="223" t="s">
        <v>471</v>
      </c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30" t="s">
        <v>470</v>
      </c>
      <c r="AE45" s="230"/>
      <c r="AF45" s="230"/>
      <c r="AG45" s="230"/>
      <c r="AH45" s="230" t="s">
        <v>469</v>
      </c>
      <c r="AI45" s="230"/>
      <c r="AJ45" s="230"/>
      <c r="AK45" s="230"/>
      <c r="AL45" s="87"/>
      <c r="AM45" s="87"/>
      <c r="AN45" s="38"/>
      <c r="AO45" s="47"/>
      <c r="AP45" s="105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06"/>
      <c r="BQ45" s="106"/>
      <c r="BR45" s="106"/>
      <c r="BS45" s="106"/>
      <c r="BT45" s="106"/>
      <c r="BU45" s="106"/>
      <c r="BV45" s="107"/>
      <c r="BW45" s="114"/>
      <c r="BX45" s="115"/>
      <c r="BY45" s="115"/>
      <c r="BZ45" s="115"/>
      <c r="CA45" s="115"/>
      <c r="CB45" s="116"/>
    </row>
    <row r="46" spans="1:80">
      <c r="A46" s="223"/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30"/>
      <c r="AE46" s="230"/>
      <c r="AF46" s="230"/>
      <c r="AG46" s="230"/>
      <c r="AH46" s="230"/>
      <c r="AI46" s="230"/>
      <c r="AJ46" s="230"/>
      <c r="AK46" s="230"/>
      <c r="AL46" s="87"/>
      <c r="AM46" s="87"/>
      <c r="AN46" s="38"/>
      <c r="AO46" s="47"/>
    </row>
    <row r="47" spans="1:80">
      <c r="A47" s="223"/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A47" s="223"/>
      <c r="AB47" s="223"/>
      <c r="AC47" s="223"/>
      <c r="AD47" s="224"/>
      <c r="AE47" s="224"/>
      <c r="AF47" s="224"/>
      <c r="AG47" s="224"/>
      <c r="AH47" s="224"/>
      <c r="AI47" s="224"/>
      <c r="AJ47" s="224"/>
      <c r="AK47" s="224"/>
      <c r="AL47" s="82"/>
      <c r="AM47" s="82"/>
      <c r="AN47" s="38"/>
      <c r="AO47" s="47"/>
    </row>
    <row r="48" spans="1:80">
      <c r="A48" s="223"/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3"/>
      <c r="AB48" s="223"/>
      <c r="AC48" s="223"/>
      <c r="AD48" s="224"/>
      <c r="AE48" s="224"/>
      <c r="AF48" s="224"/>
      <c r="AG48" s="224"/>
      <c r="AH48" s="224"/>
      <c r="AI48" s="224"/>
      <c r="AJ48" s="224"/>
      <c r="AK48" s="224"/>
      <c r="AL48" s="82"/>
      <c r="AM48" s="82"/>
      <c r="AN48" s="38"/>
      <c r="AO48" s="47"/>
    </row>
    <row r="49" spans="1:41">
      <c r="A49" s="223"/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  <c r="W49" s="223"/>
      <c r="X49" s="223"/>
      <c r="Y49" s="223"/>
      <c r="Z49" s="223"/>
      <c r="AA49" s="223"/>
      <c r="AB49" s="223"/>
      <c r="AC49" s="223"/>
      <c r="AD49" s="224"/>
      <c r="AE49" s="224"/>
      <c r="AF49" s="224"/>
      <c r="AG49" s="224"/>
      <c r="AH49" s="224"/>
      <c r="AI49" s="224"/>
      <c r="AJ49" s="224"/>
      <c r="AK49" s="224"/>
      <c r="AL49" s="82"/>
      <c r="AM49" s="82"/>
      <c r="AN49" s="38"/>
      <c r="AO49" s="47"/>
    </row>
    <row r="50" spans="1:41">
      <c r="AN50" s="47"/>
      <c r="AO50" s="47"/>
    </row>
    <row r="51" spans="1:41">
      <c r="AN51" s="47"/>
      <c r="AO51" s="47"/>
    </row>
    <row r="52" spans="1:41">
      <c r="AN52" s="47"/>
      <c r="AO52" s="47"/>
    </row>
    <row r="53" spans="1:41">
      <c r="AN53" s="47"/>
      <c r="AO53" s="47"/>
    </row>
    <row r="54" spans="1:41">
      <c r="AN54" s="47"/>
      <c r="AO54" s="47"/>
    </row>
    <row r="55" spans="1:41">
      <c r="AN55" s="47"/>
      <c r="AO55" s="47"/>
    </row>
    <row r="56" spans="1:41">
      <c r="AN56" s="47"/>
      <c r="AO56" s="47"/>
    </row>
    <row r="57" spans="1:41">
      <c r="AN57" s="47"/>
      <c r="AO57" s="47"/>
    </row>
    <row r="58" spans="1:41">
      <c r="AN58" s="47"/>
      <c r="AO58" s="47"/>
    </row>
    <row r="59" spans="1:41">
      <c r="AN59" s="47"/>
      <c r="AO59" s="47"/>
    </row>
    <row r="60" spans="1:41">
      <c r="AN60" s="47"/>
      <c r="AO60" s="47"/>
    </row>
    <row r="61" spans="1:41">
      <c r="AN61" s="47"/>
      <c r="AO61" s="47"/>
    </row>
    <row r="62" spans="1:41">
      <c r="AN62" s="47"/>
      <c r="AO62" s="47"/>
    </row>
    <row r="63" spans="1:41">
      <c r="AN63" s="47"/>
      <c r="AO63" s="47"/>
    </row>
    <row r="64" spans="1:41">
      <c r="AN64" s="47"/>
      <c r="AO64" s="47"/>
    </row>
    <row r="65" spans="40:41">
      <c r="AN65" s="47"/>
      <c r="AO65" s="47"/>
    </row>
    <row r="66" spans="40:41">
      <c r="AN66" s="47"/>
      <c r="AO66" s="47"/>
    </row>
    <row r="67" spans="40:41">
      <c r="AN67" s="47"/>
      <c r="AO67" s="47"/>
    </row>
    <row r="68" spans="40:41">
      <c r="AN68" s="47"/>
      <c r="AO68" s="47"/>
    </row>
    <row r="69" spans="40:41">
      <c r="AN69" s="47"/>
      <c r="AO69" s="47"/>
    </row>
    <row r="70" spans="40:41">
      <c r="AN70" s="47"/>
      <c r="AO70" s="47"/>
    </row>
    <row r="71" spans="40:41">
      <c r="AN71" s="47"/>
      <c r="AO71" s="47"/>
    </row>
    <row r="72" spans="40:41">
      <c r="AN72" s="47"/>
      <c r="AO72" s="47"/>
    </row>
    <row r="73" spans="40:41">
      <c r="AN73" s="47"/>
      <c r="AO73" s="47"/>
    </row>
    <row r="74" spans="40:41">
      <c r="AN74" s="47"/>
      <c r="AO74" s="47"/>
    </row>
    <row r="75" spans="40:41">
      <c r="AN75" s="47"/>
      <c r="AO75" s="47"/>
    </row>
    <row r="76" spans="40:41">
      <c r="AN76" s="47"/>
      <c r="AO76" s="47"/>
    </row>
    <row r="77" spans="40:41">
      <c r="AN77" s="47"/>
      <c r="AO77" s="47"/>
    </row>
    <row r="78" spans="40:41">
      <c r="AN78" s="47"/>
      <c r="AO78" s="47"/>
    </row>
    <row r="79" spans="40:41">
      <c r="AN79" s="47"/>
      <c r="AO79" s="47"/>
    </row>
    <row r="80" spans="40:41">
      <c r="AN80" s="47"/>
      <c r="AO80" s="47"/>
    </row>
    <row r="81" spans="40:41">
      <c r="AN81" s="47"/>
      <c r="AO81" s="47"/>
    </row>
    <row r="82" spans="40:41">
      <c r="AN82" s="47"/>
      <c r="AO82" s="47"/>
    </row>
    <row r="83" spans="40:41">
      <c r="AN83" s="47"/>
      <c r="AO83" s="47"/>
    </row>
    <row r="84" spans="40:41">
      <c r="AN84" s="47"/>
      <c r="AO84" s="47"/>
    </row>
    <row r="85" spans="40:41">
      <c r="AN85" s="47"/>
      <c r="AO85" s="47"/>
    </row>
    <row r="86" spans="40:41">
      <c r="AN86" s="47"/>
      <c r="AO86" s="47"/>
    </row>
    <row r="87" spans="40:41">
      <c r="AN87" s="47"/>
      <c r="AO87" s="47"/>
    </row>
    <row r="88" spans="40:41">
      <c r="AN88" s="47"/>
      <c r="AO88" s="47"/>
    </row>
    <row r="89" spans="40:41">
      <c r="AN89" s="47"/>
      <c r="AO89" s="47"/>
    </row>
    <row r="90" spans="40:41">
      <c r="AN90" s="47"/>
      <c r="AO90" s="47"/>
    </row>
    <row r="91" spans="40:41">
      <c r="AN91" s="47"/>
      <c r="AO91" s="47"/>
    </row>
    <row r="92" spans="40:41">
      <c r="AN92" s="47"/>
      <c r="AO92" s="47"/>
    </row>
    <row r="93" spans="40:41">
      <c r="AN93" s="47"/>
      <c r="AO93" s="47"/>
    </row>
    <row r="94" spans="40:41">
      <c r="AN94" s="47"/>
      <c r="AO94" s="47"/>
    </row>
    <row r="95" spans="40:41">
      <c r="AN95" s="47"/>
      <c r="AO95" s="47"/>
    </row>
    <row r="96" spans="40:41">
      <c r="AN96" s="47"/>
      <c r="AO96" s="47"/>
    </row>
    <row r="97" spans="40:41">
      <c r="AN97" s="47"/>
      <c r="AO97" s="47"/>
    </row>
    <row r="98" spans="40:41">
      <c r="AN98" s="47"/>
      <c r="AO98" s="47"/>
    </row>
    <row r="99" spans="40:41">
      <c r="AN99" s="47"/>
      <c r="AO99" s="47"/>
    </row>
    <row r="100" spans="40:41">
      <c r="AN100" s="47"/>
      <c r="AO100" s="47"/>
    </row>
    <row r="101" spans="40:41">
      <c r="AN101" s="47"/>
      <c r="AO101" s="47"/>
    </row>
    <row r="102" spans="40:41">
      <c r="AN102" s="47"/>
      <c r="AO102" s="47"/>
    </row>
    <row r="103" spans="40:41">
      <c r="AN103" s="47"/>
      <c r="AO103" s="47"/>
    </row>
    <row r="104" spans="40:41">
      <c r="AN104" s="47"/>
      <c r="AO104" s="47"/>
    </row>
    <row r="105" spans="40:41">
      <c r="AN105" s="47"/>
      <c r="AO105" s="47"/>
    </row>
    <row r="106" spans="40:41">
      <c r="AN106" s="47"/>
      <c r="AO106" s="47"/>
    </row>
    <row r="107" spans="40:41">
      <c r="AN107" s="47"/>
      <c r="AO107" s="47"/>
    </row>
    <row r="108" spans="40:41">
      <c r="AN108" s="47"/>
      <c r="AO108" s="47"/>
    </row>
    <row r="109" spans="40:41">
      <c r="AN109" s="47"/>
      <c r="AO109" s="47"/>
    </row>
    <row r="110" spans="40:41">
      <c r="AN110" s="47"/>
      <c r="AO110" s="47"/>
    </row>
    <row r="111" spans="40:41">
      <c r="AN111" s="47"/>
      <c r="AO111" s="47"/>
    </row>
    <row r="112" spans="40:41">
      <c r="AN112" s="47"/>
      <c r="AO112" s="47"/>
    </row>
    <row r="113" spans="40:41">
      <c r="AN113" s="47"/>
      <c r="AO113" s="47"/>
    </row>
    <row r="114" spans="40:41">
      <c r="AN114" s="47"/>
      <c r="AO114" s="47"/>
    </row>
    <row r="115" spans="40:41">
      <c r="AN115" s="47"/>
      <c r="AO115" s="47"/>
    </row>
    <row r="116" spans="40:41">
      <c r="AN116" s="47"/>
      <c r="AO116" s="47"/>
    </row>
    <row r="117" spans="40:41">
      <c r="AN117" s="47"/>
      <c r="AO117" s="47"/>
    </row>
    <row r="118" spans="40:41">
      <c r="AN118" s="47"/>
      <c r="AO118" s="47"/>
    </row>
    <row r="119" spans="40:41">
      <c r="AN119" s="47"/>
      <c r="AO119" s="47"/>
    </row>
    <row r="120" spans="40:41">
      <c r="AN120" s="47"/>
      <c r="AO120" s="47"/>
    </row>
    <row r="121" spans="40:41">
      <c r="AN121" s="47"/>
      <c r="AO121" s="47"/>
    </row>
    <row r="122" spans="40:41">
      <c r="AN122" s="47"/>
      <c r="AO122" s="47"/>
    </row>
    <row r="123" spans="40:41">
      <c r="AN123" s="47"/>
      <c r="AO123" s="47"/>
    </row>
    <row r="124" spans="40:41">
      <c r="AN124" s="47"/>
      <c r="AO124" s="47"/>
    </row>
    <row r="125" spans="40:41">
      <c r="AN125" s="47"/>
      <c r="AO125" s="47"/>
    </row>
    <row r="126" spans="40:41">
      <c r="AN126" s="47"/>
      <c r="AO126" s="47"/>
    </row>
    <row r="127" spans="40:41">
      <c r="AN127" s="47"/>
      <c r="AO127" s="47"/>
    </row>
    <row r="128" spans="40:41">
      <c r="AN128" s="47"/>
      <c r="AO128" s="47"/>
    </row>
    <row r="129" spans="40:41">
      <c r="AN129" s="47"/>
      <c r="AO129" s="47"/>
    </row>
  </sheetData>
  <customSheetViews>
    <customSheetView guid="{50D6D0C6-389D-4CF4-936B-2F7BAA403F34}" state="hidden" topLeftCell="E1">
      <selection activeCell="M26" sqref="M26:Q26"/>
      <pageMargins left="0.39370078740157483" right="0.39370078740157483" top="0.98425196850393704" bottom="0.39370078740157483" header="0" footer="0"/>
      <pageSetup paperSize="8" scale="98" orientation="landscape" r:id="rId1"/>
    </customSheetView>
  </customSheetViews>
  <mergeCells count="107">
    <mergeCell ref="BE19:BJ19"/>
    <mergeCell ref="BE20:BJ20"/>
    <mergeCell ref="BE21:BJ21"/>
    <mergeCell ref="BE22:BJ22"/>
    <mergeCell ref="BE23:BJ23"/>
    <mergeCell ref="BE24:BJ24"/>
    <mergeCell ref="BE25:BJ25"/>
    <mergeCell ref="BE26:BJ26"/>
    <mergeCell ref="BE27:BJ27"/>
    <mergeCell ref="X9:Z9"/>
    <mergeCell ref="BL10:BY11"/>
    <mergeCell ref="X11:Z11"/>
    <mergeCell ref="BM6:BW6"/>
    <mergeCell ref="X13:Z13"/>
    <mergeCell ref="A15:Q15"/>
    <mergeCell ref="AP15:AQ15"/>
    <mergeCell ref="AS15:AT15"/>
    <mergeCell ref="AU15:AV15"/>
    <mergeCell ref="AY15:CB15"/>
    <mergeCell ref="A5:Q5"/>
    <mergeCell ref="AP5:BE5"/>
    <mergeCell ref="A1:AK2"/>
    <mergeCell ref="AP1:CB2"/>
    <mergeCell ref="Y4:AJ4"/>
    <mergeCell ref="BN4:BQ4"/>
    <mergeCell ref="BR4:BT4"/>
    <mergeCell ref="BU4:BW4"/>
    <mergeCell ref="X7:Z7"/>
    <mergeCell ref="A18:F18"/>
    <mergeCell ref="AP18:AU18"/>
    <mergeCell ref="AW15:AX15"/>
    <mergeCell ref="AV31:CB31"/>
    <mergeCell ref="P24:Q24"/>
    <mergeCell ref="S24:AK24"/>
    <mergeCell ref="S26:AK26"/>
    <mergeCell ref="A19:F29"/>
    <mergeCell ref="AP19:AU29"/>
    <mergeCell ref="P20:Q20"/>
    <mergeCell ref="P22:Q22"/>
    <mergeCell ref="S22:AK22"/>
    <mergeCell ref="S28:AK28"/>
    <mergeCell ref="A30:F30"/>
    <mergeCell ref="G30:AK30"/>
    <mergeCell ref="AP30:AU30"/>
    <mergeCell ref="A31:F31"/>
    <mergeCell ref="G31:AK31"/>
    <mergeCell ref="AP31:AU31"/>
    <mergeCell ref="BE28:BJ28"/>
    <mergeCell ref="A17:F17"/>
    <mergeCell ref="G17:AK18"/>
    <mergeCell ref="AP17:AU17"/>
    <mergeCell ref="AV17:CB18"/>
    <mergeCell ref="BH34:BO34"/>
    <mergeCell ref="AZ32:BC32"/>
    <mergeCell ref="BD32:CB32"/>
    <mergeCell ref="A33:F33"/>
    <mergeCell ref="G33:AK33"/>
    <mergeCell ref="AP33:AU33"/>
    <mergeCell ref="AV33:CB33"/>
    <mergeCell ref="A32:F32"/>
    <mergeCell ref="G32:J32"/>
    <mergeCell ref="K32:N32"/>
    <mergeCell ref="O32:AK32"/>
    <mergeCell ref="AP32:AU32"/>
    <mergeCell ref="AV32:AY32"/>
    <mergeCell ref="B39:P39"/>
    <mergeCell ref="A34:F37"/>
    <mergeCell ref="I34:O34"/>
    <mergeCell ref="S34:Z34"/>
    <mergeCell ref="AA34:AC34"/>
    <mergeCell ref="AP34:AU37"/>
    <mergeCell ref="I36:O36"/>
    <mergeCell ref="S36:Z36"/>
    <mergeCell ref="AA36:AC36"/>
    <mergeCell ref="BH36:BO36"/>
    <mergeCell ref="BP36:BR36"/>
    <mergeCell ref="I37:O37"/>
    <mergeCell ref="S37:Z37"/>
    <mergeCell ref="AA37:AC37"/>
    <mergeCell ref="AX37:BD37"/>
    <mergeCell ref="BH37:BO37"/>
    <mergeCell ref="BP37:BR37"/>
    <mergeCell ref="AX36:BD36"/>
    <mergeCell ref="A47:E49"/>
    <mergeCell ref="F47:AC49"/>
    <mergeCell ref="AD47:AG49"/>
    <mergeCell ref="AH47:AK49"/>
    <mergeCell ref="AV30:BA30"/>
    <mergeCell ref="AQ9:BF12"/>
    <mergeCell ref="BW39:CB40"/>
    <mergeCell ref="B40:S40"/>
    <mergeCell ref="AC41:AE41"/>
    <mergeCell ref="AF41:AI41"/>
    <mergeCell ref="AJ41:AK41"/>
    <mergeCell ref="A45:E46"/>
    <mergeCell ref="F45:AC46"/>
    <mergeCell ref="AD45:AG46"/>
    <mergeCell ref="AH45:AK46"/>
    <mergeCell ref="BP34:BR34"/>
    <mergeCell ref="I35:O35"/>
    <mergeCell ref="S35:Z35"/>
    <mergeCell ref="AA35:AC35"/>
    <mergeCell ref="AX35:BD35"/>
    <mergeCell ref="BH35:BO35"/>
    <mergeCell ref="BP35:BR35"/>
    <mergeCell ref="AX34:BD34"/>
    <mergeCell ref="Z43:AK43"/>
  </mergeCells>
  <phoneticPr fontId="1"/>
  <pageMargins left="0.39370078740157483" right="0.39370078740157483" top="0.98425196850393704" bottom="0.39370078740157483" header="0" footer="0"/>
  <pageSetup paperSize="8" scale="98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G106"/>
  <sheetViews>
    <sheetView view="pageBreakPreview" zoomScaleNormal="100" zoomScaleSheetLayoutView="100" workbookViewId="0">
      <selection activeCell="A30" sqref="A30:AM30"/>
    </sheetView>
  </sheetViews>
  <sheetFormatPr defaultRowHeight="13.5"/>
  <cols>
    <col min="1" max="9" width="2.625" style="39" customWidth="1"/>
    <col min="10" max="10" width="2.375" style="39" customWidth="1"/>
    <col min="11" max="77" width="2.625" style="39" customWidth="1"/>
    <col min="78" max="78" width="2.625" customWidth="1"/>
  </cols>
  <sheetData>
    <row r="1" spans="1:77" ht="13.5" customHeight="1">
      <c r="A1" s="280" t="s">
        <v>472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0"/>
      <c r="AK1" s="280"/>
      <c r="AL1" s="280"/>
      <c r="AM1" s="280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</row>
    <row r="2" spans="1:77" ht="13.5" customHeight="1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</row>
    <row r="3" spans="1:77" ht="24"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</row>
    <row r="4" spans="1:77" ht="13.5" customHeight="1">
      <c r="AN4" s="41"/>
      <c r="AO4" s="41"/>
      <c r="AP4" s="41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</row>
    <row r="5" spans="1:77" ht="13.5" customHeight="1">
      <c r="A5" s="295" t="s">
        <v>693</v>
      </c>
      <c r="B5" s="295"/>
      <c r="C5" s="295"/>
      <c r="D5" s="295"/>
      <c r="E5" s="295"/>
      <c r="F5" s="56"/>
      <c r="G5" s="56"/>
      <c r="H5" s="56"/>
      <c r="I5" s="56"/>
      <c r="J5" s="56"/>
      <c r="K5" s="56"/>
      <c r="L5" s="56"/>
      <c r="M5" s="56"/>
      <c r="N5" s="56"/>
      <c r="O5" s="56"/>
      <c r="P5" s="297"/>
      <c r="Q5" s="297"/>
      <c r="S5" s="227" t="s">
        <v>696</v>
      </c>
      <c r="T5" s="227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</row>
    <row r="6" spans="1:77" ht="13.5" customHeight="1">
      <c r="A6" s="296"/>
      <c r="B6" s="296"/>
      <c r="C6" s="296"/>
      <c r="D6" s="296"/>
      <c r="E6" s="296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298"/>
      <c r="Q6" s="298"/>
      <c r="S6" s="227"/>
      <c r="T6" s="227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</row>
    <row r="7" spans="1:77" ht="13.5" customHeight="1">
      <c r="A7" s="299" t="s">
        <v>694</v>
      </c>
      <c r="B7" s="299"/>
      <c r="C7" s="299"/>
      <c r="D7" s="299"/>
      <c r="E7" s="299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23"/>
      <c r="V7" s="294" t="s">
        <v>479</v>
      </c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</row>
    <row r="8" spans="1:77" ht="13.5" customHeight="1">
      <c r="A8" s="300"/>
      <c r="B8" s="300"/>
      <c r="C8" s="300"/>
      <c r="D8" s="300"/>
      <c r="E8" s="300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42"/>
      <c r="R8" s="42"/>
      <c r="V8" s="294"/>
      <c r="W8" s="294"/>
      <c r="X8" s="294"/>
      <c r="Y8" s="294"/>
      <c r="Z8" s="294"/>
      <c r="AA8" s="294"/>
      <c r="AB8" s="294"/>
      <c r="AC8" s="294"/>
      <c r="AD8" s="294"/>
      <c r="AE8" s="294"/>
      <c r="AF8" s="294"/>
      <c r="AG8" s="294"/>
      <c r="AH8" s="294"/>
      <c r="AI8" s="294"/>
      <c r="AJ8" s="294"/>
      <c r="AK8" s="294"/>
      <c r="AL8" s="294"/>
      <c r="AM8" s="294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</row>
    <row r="9" spans="1:77" ht="13.5" customHeight="1">
      <c r="A9" s="299" t="s">
        <v>496</v>
      </c>
      <c r="B9" s="299"/>
      <c r="C9" s="299"/>
      <c r="D9" s="299"/>
      <c r="E9" s="299"/>
      <c r="F9" s="146"/>
      <c r="G9" s="146"/>
      <c r="H9" s="146"/>
      <c r="I9" s="146"/>
      <c r="J9" s="146"/>
      <c r="K9" s="146"/>
      <c r="L9" s="146"/>
      <c r="M9" s="123"/>
      <c r="N9" s="123"/>
      <c r="O9" s="123"/>
      <c r="P9" s="123"/>
      <c r="X9" s="154"/>
      <c r="Y9" s="154"/>
      <c r="Z9" s="154"/>
      <c r="AA9" s="154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</row>
    <row r="10" spans="1:77" ht="13.5" customHeight="1">
      <c r="A10" s="300"/>
      <c r="B10" s="300"/>
      <c r="C10" s="300"/>
      <c r="D10" s="300"/>
      <c r="E10" s="300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42"/>
      <c r="R10" s="42"/>
      <c r="X10" s="56"/>
      <c r="Y10" s="56"/>
      <c r="Z10" s="56"/>
      <c r="AA10" s="56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</row>
    <row r="11" spans="1:77" s="74" customFormat="1" ht="13.5" customHeight="1">
      <c r="A11" s="299" t="s">
        <v>14</v>
      </c>
      <c r="B11" s="299"/>
      <c r="C11" s="299"/>
      <c r="D11" s="299"/>
      <c r="E11" s="299"/>
      <c r="F11" s="146"/>
      <c r="G11" s="146"/>
      <c r="H11" s="146"/>
      <c r="I11" s="146"/>
      <c r="J11" s="146"/>
      <c r="K11" s="146"/>
      <c r="L11" s="146"/>
      <c r="M11" s="146"/>
      <c r="N11" s="146"/>
      <c r="O11" s="123"/>
      <c r="P11" s="123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152"/>
    </row>
    <row r="12" spans="1:77" ht="13.5" customHeight="1">
      <c r="A12" s="300"/>
      <c r="B12" s="300"/>
      <c r="C12" s="300"/>
      <c r="D12" s="300"/>
      <c r="E12" s="300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72"/>
      <c r="R12" s="72"/>
      <c r="S12" s="71"/>
      <c r="T12" s="71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15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</row>
    <row r="13" spans="1:77">
      <c r="A13" s="299" t="s">
        <v>695</v>
      </c>
      <c r="B13" s="299"/>
      <c r="C13" s="299"/>
      <c r="D13" s="299"/>
      <c r="E13" s="299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23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</row>
    <row r="14" spans="1:77">
      <c r="A14" s="300"/>
      <c r="B14" s="300"/>
      <c r="C14" s="300"/>
      <c r="D14" s="300"/>
      <c r="E14" s="300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42"/>
      <c r="Q14" s="42"/>
      <c r="R14" s="42"/>
      <c r="W14" s="56"/>
      <c r="X14" s="56"/>
      <c r="Y14" s="56"/>
      <c r="Z14" s="56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</row>
    <row r="15" spans="1:77"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</row>
    <row r="16" spans="1:77">
      <c r="A16" s="301" t="s">
        <v>475</v>
      </c>
      <c r="B16" s="301"/>
      <c r="C16" s="227"/>
      <c r="D16" s="227"/>
      <c r="E16" s="78" t="s">
        <v>476</v>
      </c>
      <c r="F16" s="256"/>
      <c r="G16" s="256"/>
      <c r="H16" s="256" t="s">
        <v>477</v>
      </c>
      <c r="I16" s="256"/>
      <c r="J16" s="256"/>
      <c r="K16" s="256"/>
      <c r="L16" s="256" t="s">
        <v>478</v>
      </c>
      <c r="M16" s="256"/>
      <c r="N16" s="302" t="s">
        <v>622</v>
      </c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</row>
    <row r="17" spans="1:77" ht="13.15" customHeight="1"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</row>
    <row r="18" spans="1:77" ht="28.5" customHeight="1">
      <c r="A18" s="307" t="s">
        <v>634</v>
      </c>
      <c r="B18" s="308"/>
      <c r="C18" s="308"/>
      <c r="D18" s="308"/>
      <c r="E18" s="308"/>
      <c r="F18" s="308"/>
      <c r="G18" s="157"/>
      <c r="H18" s="140"/>
      <c r="I18" s="140"/>
      <c r="J18" s="140"/>
      <c r="K18" s="140"/>
      <c r="L18" s="140"/>
      <c r="M18" s="305" t="s">
        <v>475</v>
      </c>
      <c r="N18" s="305"/>
      <c r="O18" s="306"/>
      <c r="P18" s="306"/>
      <c r="Q18" s="306" t="s">
        <v>476</v>
      </c>
      <c r="R18" s="306"/>
      <c r="S18" s="303"/>
      <c r="T18" s="303"/>
      <c r="U18" s="141" t="s">
        <v>477</v>
      </c>
      <c r="V18" s="303"/>
      <c r="W18" s="303"/>
      <c r="X18" s="303" t="s">
        <v>478</v>
      </c>
      <c r="Y18" s="303"/>
      <c r="Z18" s="304" t="s">
        <v>629</v>
      </c>
      <c r="AA18" s="304"/>
      <c r="AB18" s="304"/>
      <c r="AC18" s="304"/>
      <c r="AD18" s="131"/>
      <c r="AE18" s="131"/>
      <c r="AF18" s="283"/>
      <c r="AG18" s="283"/>
      <c r="AH18" s="283"/>
      <c r="AI18" s="283"/>
      <c r="AJ18" s="283"/>
      <c r="AK18" s="283"/>
      <c r="AL18" s="131"/>
      <c r="AM18" s="129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</row>
    <row r="19" spans="1:77" ht="15" customHeight="1">
      <c r="A19" s="273" t="s">
        <v>437</v>
      </c>
      <c r="B19" s="274"/>
      <c r="C19" s="274"/>
      <c r="D19" s="274"/>
      <c r="E19" s="274"/>
      <c r="F19" s="274"/>
      <c r="G19" s="273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Y19" s="274"/>
      <c r="Z19" s="274"/>
      <c r="AA19" s="274"/>
      <c r="AB19" s="274"/>
      <c r="AC19" s="274"/>
      <c r="AD19" s="274"/>
      <c r="AE19" s="274"/>
      <c r="AF19" s="274"/>
      <c r="AG19" s="274"/>
      <c r="AH19" s="274"/>
      <c r="AI19" s="274"/>
      <c r="AJ19" s="274"/>
      <c r="AK19" s="274"/>
      <c r="AL19" s="274"/>
      <c r="AM19" s="275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</row>
    <row r="20" spans="1:77" ht="24.95" customHeight="1">
      <c r="A20" s="255" t="s">
        <v>438</v>
      </c>
      <c r="B20" s="247"/>
      <c r="C20" s="247"/>
      <c r="D20" s="247"/>
      <c r="E20" s="247"/>
      <c r="F20" s="247"/>
      <c r="G20" s="276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8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</row>
    <row r="21" spans="1:77" ht="24.95" customHeight="1">
      <c r="A21" s="309" t="s">
        <v>632</v>
      </c>
      <c r="B21" s="310"/>
      <c r="C21" s="310"/>
      <c r="D21" s="310"/>
      <c r="E21" s="310"/>
      <c r="F21" s="311"/>
      <c r="G21" s="126"/>
      <c r="H21" s="292" t="s">
        <v>626</v>
      </c>
      <c r="I21" s="292"/>
      <c r="J21" s="293" t="s">
        <v>482</v>
      </c>
      <c r="K21" s="293"/>
      <c r="L21" s="293"/>
      <c r="M21" s="293"/>
      <c r="N21" s="293"/>
      <c r="O21" s="124"/>
      <c r="P21" s="121" t="e">
        <f>IF(#REF!=1,#REF!,"")</f>
        <v>#REF!</v>
      </c>
      <c r="Q21" s="47"/>
      <c r="R21" s="155" t="s">
        <v>1</v>
      </c>
      <c r="S21" s="155" t="s">
        <v>494</v>
      </c>
      <c r="T21" s="155"/>
      <c r="U21" s="155" t="e">
        <f>IF(#REF!=1,#REF!,"")</f>
        <v>#REF!</v>
      </c>
      <c r="V21" s="155" t="s">
        <v>1</v>
      </c>
      <c r="W21" s="155"/>
      <c r="X21" s="292" t="s">
        <v>626</v>
      </c>
      <c r="Y21" s="292"/>
      <c r="Z21" s="293" t="s">
        <v>488</v>
      </c>
      <c r="AA21" s="293"/>
      <c r="AB21" s="293"/>
      <c r="AC21" s="293"/>
      <c r="AD21" s="293"/>
      <c r="AE21" s="156"/>
      <c r="AF21" s="124"/>
      <c r="AG21" s="121" t="e">
        <f>IF(#REF!=1,#REF!,"")</f>
        <v>#REF!</v>
      </c>
      <c r="AH21" s="155" t="s">
        <v>1</v>
      </c>
      <c r="AI21" s="155" t="s">
        <v>494</v>
      </c>
      <c r="AJ21" s="155"/>
      <c r="AK21" s="155" t="e">
        <f>IF(#REF!=1,#REF!,"")</f>
        <v>#REF!</v>
      </c>
      <c r="AL21" s="155" t="s">
        <v>1</v>
      </c>
      <c r="AM21" s="129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</row>
    <row r="22" spans="1:77" ht="24.95" customHeight="1">
      <c r="A22" s="312"/>
      <c r="B22" s="313"/>
      <c r="C22" s="313"/>
      <c r="D22" s="313"/>
      <c r="E22" s="313"/>
      <c r="F22" s="314"/>
      <c r="G22" s="126"/>
      <c r="H22" s="292" t="s">
        <v>626</v>
      </c>
      <c r="I22" s="292"/>
      <c r="J22" s="293" t="s">
        <v>483</v>
      </c>
      <c r="K22" s="293"/>
      <c r="L22" s="293"/>
      <c r="M22" s="293"/>
      <c r="N22" s="293"/>
      <c r="O22" s="124"/>
      <c r="P22" s="121" t="e">
        <f>IF(#REF!=1,#REF!,"")</f>
        <v>#REF!</v>
      </c>
      <c r="Q22" s="47"/>
      <c r="R22" s="155" t="s">
        <v>1</v>
      </c>
      <c r="S22" s="155" t="s">
        <v>494</v>
      </c>
      <c r="T22" s="155"/>
      <c r="U22" s="155" t="e">
        <f>IF(#REF!=1,#REF!,"")</f>
        <v>#REF!</v>
      </c>
      <c r="V22" s="155" t="s">
        <v>1</v>
      </c>
      <c r="W22" s="155"/>
      <c r="X22" s="292" t="s">
        <v>626</v>
      </c>
      <c r="Y22" s="292"/>
      <c r="Z22" s="293" t="s">
        <v>489</v>
      </c>
      <c r="AA22" s="293"/>
      <c r="AB22" s="293"/>
      <c r="AC22" s="293"/>
      <c r="AD22" s="293"/>
      <c r="AE22" s="156"/>
      <c r="AF22" s="124"/>
      <c r="AG22" s="121" t="e">
        <f>IF(#REF!=1,#REF!,"")</f>
        <v>#REF!</v>
      </c>
      <c r="AH22" s="155" t="s">
        <v>1</v>
      </c>
      <c r="AI22" s="155" t="s">
        <v>494</v>
      </c>
      <c r="AJ22" s="155"/>
      <c r="AK22" s="155" t="e">
        <f>IF(#REF!=1,#REF!,"")</f>
        <v>#REF!</v>
      </c>
      <c r="AL22" s="155" t="s">
        <v>1</v>
      </c>
      <c r="AM22" s="130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</row>
    <row r="23" spans="1:77" ht="24.95" customHeight="1">
      <c r="A23" s="312"/>
      <c r="B23" s="313"/>
      <c r="C23" s="313"/>
      <c r="D23" s="313"/>
      <c r="E23" s="313"/>
      <c r="F23" s="314"/>
      <c r="G23" s="126"/>
      <c r="H23" s="292" t="s">
        <v>626</v>
      </c>
      <c r="I23" s="292"/>
      <c r="J23" s="293" t="s">
        <v>484</v>
      </c>
      <c r="K23" s="293"/>
      <c r="L23" s="293"/>
      <c r="M23" s="293"/>
      <c r="N23" s="293"/>
      <c r="O23" s="124"/>
      <c r="P23" s="121"/>
      <c r="Q23" s="47"/>
      <c r="R23" s="155" t="s">
        <v>1</v>
      </c>
      <c r="S23" s="155" t="s">
        <v>494</v>
      </c>
      <c r="T23" s="155"/>
      <c r="U23" s="155"/>
      <c r="V23" s="155" t="s">
        <v>1</v>
      </c>
      <c r="W23" s="155"/>
      <c r="X23" s="292" t="s">
        <v>626</v>
      </c>
      <c r="Y23" s="292"/>
      <c r="Z23" s="293" t="s">
        <v>490</v>
      </c>
      <c r="AA23" s="293"/>
      <c r="AB23" s="293"/>
      <c r="AC23" s="293"/>
      <c r="AD23" s="293"/>
      <c r="AE23" s="156"/>
      <c r="AF23" s="124"/>
      <c r="AG23" s="121" t="e">
        <f>IF(#REF!=1,#REF!,"")</f>
        <v>#REF!</v>
      </c>
      <c r="AH23" s="155" t="s">
        <v>1</v>
      </c>
      <c r="AI23" s="155" t="s">
        <v>494</v>
      </c>
      <c r="AJ23" s="155"/>
      <c r="AK23" s="155" t="e">
        <f>IF(#REF!=1,#REF!,"")</f>
        <v>#REF!</v>
      </c>
      <c r="AL23" s="155" t="s">
        <v>1</v>
      </c>
      <c r="AM23" s="130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</row>
    <row r="24" spans="1:77" ht="24.95" customHeight="1">
      <c r="A24" s="312"/>
      <c r="B24" s="313"/>
      <c r="C24" s="313"/>
      <c r="D24" s="313"/>
      <c r="E24" s="313"/>
      <c r="F24" s="314"/>
      <c r="G24" s="126"/>
      <c r="H24" s="292" t="s">
        <v>626</v>
      </c>
      <c r="I24" s="292"/>
      <c r="J24" s="293" t="s">
        <v>485</v>
      </c>
      <c r="K24" s="293"/>
      <c r="L24" s="293"/>
      <c r="M24" s="293"/>
      <c r="N24" s="293"/>
      <c r="O24" s="124"/>
      <c r="P24" s="121" t="e">
        <f>IF(#REF!=1,#REF!,"")</f>
        <v>#REF!</v>
      </c>
      <c r="Q24" s="47"/>
      <c r="R24" s="155" t="s">
        <v>1</v>
      </c>
      <c r="S24" s="155" t="s">
        <v>494</v>
      </c>
      <c r="T24" s="155"/>
      <c r="U24" s="155" t="e">
        <f>IF(#REF!=1,#REF!,"")</f>
        <v>#REF!</v>
      </c>
      <c r="V24" s="155" t="s">
        <v>1</v>
      </c>
      <c r="W24" s="155"/>
      <c r="X24" s="292" t="s">
        <v>626</v>
      </c>
      <c r="Y24" s="292"/>
      <c r="Z24" s="293" t="s">
        <v>491</v>
      </c>
      <c r="AA24" s="293"/>
      <c r="AB24" s="293"/>
      <c r="AC24" s="293"/>
      <c r="AD24" s="293"/>
      <c r="AE24" s="156"/>
      <c r="AF24" s="121"/>
      <c r="AG24" s="121"/>
      <c r="AH24" s="125" t="s">
        <v>1</v>
      </c>
      <c r="AI24" s="125" t="s">
        <v>494</v>
      </c>
      <c r="AJ24" s="125"/>
      <c r="AK24" s="125"/>
      <c r="AL24" s="155" t="s">
        <v>1</v>
      </c>
      <c r="AM24" s="130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</row>
    <row r="25" spans="1:77" ht="24.95" customHeight="1">
      <c r="A25" s="312"/>
      <c r="B25" s="313"/>
      <c r="C25" s="313"/>
      <c r="D25" s="313"/>
      <c r="E25" s="313"/>
      <c r="F25" s="314"/>
      <c r="G25" s="126"/>
      <c r="H25" s="292" t="s">
        <v>626</v>
      </c>
      <c r="I25" s="292"/>
      <c r="J25" s="293" t="s">
        <v>486</v>
      </c>
      <c r="K25" s="293"/>
      <c r="L25" s="293"/>
      <c r="M25" s="293"/>
      <c r="N25" s="293"/>
      <c r="O25" s="124"/>
      <c r="P25" s="121" t="e">
        <f>IF(#REF!=1,#REF!,"")</f>
        <v>#REF!</v>
      </c>
      <c r="Q25" s="47"/>
      <c r="R25" s="155" t="s">
        <v>1</v>
      </c>
      <c r="S25" s="155" t="s">
        <v>494</v>
      </c>
      <c r="T25" s="155"/>
      <c r="U25" s="155" t="e">
        <f>IF(#REF!=1,#REF!,"")</f>
        <v>#REF!</v>
      </c>
      <c r="V25" s="155" t="s">
        <v>1</v>
      </c>
      <c r="W25" s="155"/>
      <c r="X25" s="292" t="s">
        <v>626</v>
      </c>
      <c r="Y25" s="292"/>
      <c r="Z25" s="293" t="s">
        <v>492</v>
      </c>
      <c r="AA25" s="293"/>
      <c r="AB25" s="293"/>
      <c r="AC25" s="293"/>
      <c r="AD25" s="293"/>
      <c r="AE25" s="156"/>
      <c r="AF25" s="121"/>
      <c r="AG25" s="121"/>
      <c r="AH25" s="125" t="s">
        <v>1</v>
      </c>
      <c r="AI25" s="125" t="s">
        <v>494</v>
      </c>
      <c r="AJ25" s="125"/>
      <c r="AK25" s="125"/>
      <c r="AL25" s="155" t="s">
        <v>1</v>
      </c>
      <c r="AM25" s="130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</row>
    <row r="26" spans="1:77" ht="24.95" customHeight="1">
      <c r="A26" s="312"/>
      <c r="B26" s="313"/>
      <c r="C26" s="313"/>
      <c r="D26" s="313"/>
      <c r="E26" s="313"/>
      <c r="F26" s="314"/>
      <c r="G26" s="126"/>
      <c r="H26" s="292" t="s">
        <v>626</v>
      </c>
      <c r="I26" s="292"/>
      <c r="J26" s="293" t="s">
        <v>487</v>
      </c>
      <c r="K26" s="293"/>
      <c r="L26" s="293"/>
      <c r="M26" s="293"/>
      <c r="N26" s="293"/>
      <c r="O26" s="124"/>
      <c r="P26" s="121" t="e">
        <f>IF(#REF!=1,#REF!,"")</f>
        <v>#REF!</v>
      </c>
      <c r="Q26" s="47"/>
      <c r="R26" s="155" t="s">
        <v>1</v>
      </c>
      <c r="S26" s="155" t="s">
        <v>494</v>
      </c>
      <c r="T26" s="155"/>
      <c r="U26" s="155" t="e">
        <f>IF(#REF!=1,#REF!,"")</f>
        <v>#REF!</v>
      </c>
      <c r="V26" s="155" t="s">
        <v>1</v>
      </c>
      <c r="W26" s="155"/>
      <c r="X26" s="292" t="s">
        <v>626</v>
      </c>
      <c r="Y26" s="292"/>
      <c r="Z26" s="293" t="s">
        <v>633</v>
      </c>
      <c r="AA26" s="293"/>
      <c r="AB26" s="293"/>
      <c r="AC26" s="293"/>
      <c r="AD26" s="293"/>
      <c r="AE26" s="156"/>
      <c r="AF26" s="121"/>
      <c r="AG26" s="121"/>
      <c r="AH26" s="125" t="s">
        <v>1</v>
      </c>
      <c r="AI26" s="125" t="s">
        <v>494</v>
      </c>
      <c r="AJ26" s="125"/>
      <c r="AK26" s="125" t="e">
        <f>IF(#REF!=1,#REF!,"")</f>
        <v>#REF!</v>
      </c>
      <c r="AL26" s="155" t="s">
        <v>1</v>
      </c>
      <c r="AM26" s="130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</row>
    <row r="27" spans="1:77" ht="24.95" customHeight="1">
      <c r="A27" s="312"/>
      <c r="B27" s="313"/>
      <c r="C27" s="313"/>
      <c r="D27" s="313"/>
      <c r="E27" s="313"/>
      <c r="F27" s="314"/>
      <c r="G27" s="318"/>
      <c r="H27" s="319"/>
      <c r="I27" s="319"/>
      <c r="J27" s="319"/>
      <c r="K27" s="319"/>
      <c r="L27" s="319"/>
      <c r="M27" s="319"/>
      <c r="N27" s="319"/>
      <c r="O27" s="319"/>
      <c r="P27" s="319"/>
      <c r="Q27" s="319"/>
      <c r="R27" s="319"/>
      <c r="S27" s="319"/>
      <c r="T27" s="319"/>
      <c r="U27" s="319"/>
      <c r="V27" s="319"/>
      <c r="W27" s="319"/>
      <c r="X27" s="319"/>
      <c r="Y27" s="319"/>
      <c r="Z27" s="319"/>
      <c r="AA27" s="319"/>
      <c r="AB27" s="319"/>
      <c r="AC27" s="319"/>
      <c r="AD27" s="319"/>
      <c r="AE27" s="319"/>
      <c r="AF27" s="319"/>
      <c r="AG27" s="319"/>
      <c r="AH27" s="319"/>
      <c r="AI27" s="319"/>
      <c r="AJ27" s="319"/>
      <c r="AK27" s="319"/>
      <c r="AL27" s="319"/>
      <c r="AM27" s="320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</row>
    <row r="28" spans="1:77" ht="24.95" customHeight="1">
      <c r="A28" s="312"/>
      <c r="B28" s="313"/>
      <c r="C28" s="313"/>
      <c r="D28" s="313"/>
      <c r="E28" s="313"/>
      <c r="F28" s="314"/>
      <c r="G28" s="126"/>
      <c r="H28" s="321" t="s">
        <v>690</v>
      </c>
      <c r="I28" s="321"/>
      <c r="J28" s="323" t="s">
        <v>691</v>
      </c>
      <c r="K28" s="323"/>
      <c r="L28" s="323"/>
      <c r="M28" s="323"/>
      <c r="N28" s="323"/>
      <c r="O28" s="323"/>
      <c r="P28" s="323"/>
      <c r="Q28" s="323"/>
      <c r="R28" s="121"/>
      <c r="T28" s="139"/>
      <c r="U28" s="262" t="s">
        <v>1</v>
      </c>
      <c r="V28" s="262"/>
      <c r="W28" s="262" t="s">
        <v>494</v>
      </c>
      <c r="X28" s="262"/>
      <c r="Y28" s="125"/>
      <c r="Z28" s="125"/>
      <c r="AA28" s="139"/>
      <c r="AB28" s="262" t="s">
        <v>1</v>
      </c>
      <c r="AC28" s="262"/>
      <c r="AD28" s="121"/>
      <c r="AE28" s="121"/>
      <c r="AF28" s="121"/>
      <c r="AG28" s="121"/>
      <c r="AH28" s="121"/>
      <c r="AI28" s="121"/>
      <c r="AJ28" s="121"/>
      <c r="AK28" s="121"/>
      <c r="AL28" s="121"/>
      <c r="AM28" s="122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</row>
    <row r="29" spans="1:77" ht="28.35" customHeight="1">
      <c r="A29" s="315"/>
      <c r="B29" s="316"/>
      <c r="C29" s="316"/>
      <c r="D29" s="316"/>
      <c r="E29" s="316"/>
      <c r="F29" s="317"/>
      <c r="G29" s="127"/>
      <c r="H29" s="322"/>
      <c r="I29" s="322"/>
      <c r="J29" s="324"/>
      <c r="K29" s="324"/>
      <c r="L29" s="324"/>
      <c r="M29" s="324"/>
      <c r="N29" s="324"/>
      <c r="O29" s="324"/>
      <c r="P29" s="324"/>
      <c r="Q29" s="324"/>
      <c r="R29" s="128"/>
      <c r="S29" s="128"/>
      <c r="T29" s="137"/>
      <c r="U29" s="268"/>
      <c r="V29" s="268"/>
      <c r="W29" s="268"/>
      <c r="X29" s="268"/>
      <c r="Y29" s="128"/>
      <c r="Z29" s="128"/>
      <c r="AA29" s="137"/>
      <c r="AB29" s="268"/>
      <c r="AC29" s="268"/>
      <c r="AD29" s="128"/>
      <c r="AE29" s="128"/>
      <c r="AF29" s="128"/>
      <c r="AG29" s="128"/>
      <c r="AH29" s="128"/>
      <c r="AI29" s="128"/>
      <c r="AJ29" s="128"/>
      <c r="AK29" s="128"/>
      <c r="AL29" s="128"/>
      <c r="AM29" s="138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</row>
    <row r="30" spans="1:77" ht="28.35" customHeight="1">
      <c r="A30" s="228" t="s">
        <v>451</v>
      </c>
      <c r="B30" s="228"/>
      <c r="C30" s="228"/>
      <c r="D30" s="228"/>
      <c r="E30" s="228"/>
      <c r="F30" s="228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57"/>
      <c r="AI30" s="257"/>
      <c r="AJ30" s="257"/>
      <c r="AK30" s="257"/>
      <c r="AL30" s="291"/>
      <c r="AM30" s="132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</row>
    <row r="31" spans="1:77" ht="36.75" customHeight="1">
      <c r="A31" s="228" t="s">
        <v>631</v>
      </c>
      <c r="B31" s="228"/>
      <c r="C31" s="228"/>
      <c r="D31" s="228"/>
      <c r="E31" s="228"/>
      <c r="F31" s="228"/>
      <c r="G31" s="340" t="s">
        <v>454</v>
      </c>
      <c r="H31" s="340"/>
      <c r="I31" s="340"/>
      <c r="J31" s="340" t="s">
        <v>455</v>
      </c>
      <c r="K31" s="340"/>
      <c r="L31" s="340"/>
      <c r="M31" s="340" t="s">
        <v>630</v>
      </c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340"/>
      <c r="AC31" s="340"/>
      <c r="AD31" s="340"/>
      <c r="AE31" s="340"/>
      <c r="AF31" s="340"/>
      <c r="AG31" s="340"/>
      <c r="AH31" s="340"/>
      <c r="AI31" s="340"/>
      <c r="AJ31" s="340"/>
      <c r="AK31" s="340"/>
      <c r="AL31" s="255"/>
      <c r="AM31" s="130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</row>
    <row r="32" spans="1:77" ht="28.35" customHeight="1" thickBot="1">
      <c r="A32" s="341"/>
      <c r="B32" s="342"/>
      <c r="C32" s="343" t="s">
        <v>692</v>
      </c>
      <c r="D32" s="343"/>
      <c r="E32" s="343"/>
      <c r="F32" s="34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73"/>
      <c r="AM32" s="129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</row>
    <row r="33" spans="1:85" ht="28.35" customHeight="1">
      <c r="A33" s="244" t="s">
        <v>463</v>
      </c>
      <c r="B33" s="245"/>
      <c r="C33" s="245"/>
      <c r="D33" s="245"/>
      <c r="E33" s="245"/>
      <c r="F33" s="245"/>
      <c r="G33" s="286" t="s">
        <v>458</v>
      </c>
      <c r="H33" s="245"/>
      <c r="I33" s="245"/>
      <c r="J33" s="245"/>
      <c r="K33" s="245"/>
      <c r="L33" s="245"/>
      <c r="M33" s="245"/>
      <c r="N33" s="245"/>
      <c r="O33" s="287"/>
      <c r="P33" s="288"/>
      <c r="Q33" s="337"/>
      <c r="R33" s="337"/>
      <c r="S33" s="337"/>
      <c r="T33" s="336"/>
      <c r="U33" s="336"/>
      <c r="V33" s="338"/>
      <c r="W33" s="287"/>
      <c r="X33" s="288"/>
      <c r="Y33" s="336"/>
      <c r="Z33" s="339"/>
      <c r="AA33" s="336"/>
      <c r="AB33" s="288"/>
      <c r="AC33" s="142" t="s">
        <v>462</v>
      </c>
      <c r="AD33" s="133"/>
      <c r="AE33" s="133"/>
      <c r="AF33" s="133"/>
      <c r="AG33" s="133"/>
      <c r="AH33" s="133"/>
      <c r="AI33" s="133"/>
      <c r="AJ33" s="133"/>
      <c r="AK33" s="133"/>
      <c r="AL33" s="133"/>
      <c r="AM33" s="134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</row>
    <row r="34" spans="1:85" ht="28.35" customHeight="1">
      <c r="A34" s="246"/>
      <c r="B34" s="247"/>
      <c r="C34" s="247"/>
      <c r="D34" s="247"/>
      <c r="E34" s="247"/>
      <c r="F34" s="247"/>
      <c r="G34" s="284" t="s">
        <v>627</v>
      </c>
      <c r="H34" s="285"/>
      <c r="I34" s="285"/>
      <c r="J34" s="285"/>
      <c r="K34" s="285"/>
      <c r="L34" s="285"/>
      <c r="M34" s="285"/>
      <c r="N34" s="285"/>
      <c r="O34" s="289"/>
      <c r="P34" s="290"/>
      <c r="Q34" s="333"/>
      <c r="R34" s="333"/>
      <c r="S34" s="333"/>
      <c r="T34" s="332"/>
      <c r="U34" s="332"/>
      <c r="V34" s="334"/>
      <c r="W34" s="289"/>
      <c r="X34" s="290"/>
      <c r="Y34" s="332"/>
      <c r="Z34" s="335"/>
      <c r="AA34" s="332"/>
      <c r="AB34" s="290"/>
      <c r="AC34" s="143" t="s">
        <v>462</v>
      </c>
      <c r="AD34" s="66"/>
      <c r="AE34" s="66"/>
      <c r="AF34" s="66"/>
      <c r="AG34" s="66"/>
      <c r="AH34" s="66"/>
      <c r="AI34" s="66"/>
      <c r="AJ34" s="66"/>
      <c r="AK34" s="66"/>
      <c r="AL34" s="66"/>
      <c r="AM34" s="135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</row>
    <row r="35" spans="1:85" ht="28.35" customHeight="1">
      <c r="A35" s="246"/>
      <c r="B35" s="247"/>
      <c r="C35" s="247"/>
      <c r="D35" s="247"/>
      <c r="E35" s="247"/>
      <c r="F35" s="247"/>
      <c r="G35" s="284" t="s">
        <v>628</v>
      </c>
      <c r="H35" s="285"/>
      <c r="I35" s="285"/>
      <c r="J35" s="285"/>
      <c r="K35" s="285"/>
      <c r="L35" s="285"/>
      <c r="M35" s="285"/>
      <c r="N35" s="285"/>
      <c r="O35" s="289"/>
      <c r="P35" s="290"/>
      <c r="Q35" s="333"/>
      <c r="R35" s="333"/>
      <c r="S35" s="333"/>
      <c r="T35" s="332"/>
      <c r="U35" s="332"/>
      <c r="V35" s="334"/>
      <c r="W35" s="289"/>
      <c r="X35" s="290"/>
      <c r="Y35" s="332"/>
      <c r="Z35" s="335"/>
      <c r="AA35" s="332"/>
      <c r="AB35" s="290"/>
      <c r="AC35" s="143" t="s">
        <v>462</v>
      </c>
      <c r="AD35" s="66"/>
      <c r="AE35" s="66"/>
      <c r="AF35" s="66"/>
      <c r="AG35" s="66"/>
      <c r="AH35" s="66"/>
      <c r="AI35" s="66"/>
      <c r="AJ35" s="66"/>
      <c r="AK35" s="66"/>
      <c r="AL35" s="66"/>
      <c r="AM35" s="1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</row>
    <row r="36" spans="1:85" ht="23.25" customHeight="1" thickBot="1">
      <c r="A36" s="248"/>
      <c r="B36" s="249"/>
      <c r="C36" s="249"/>
      <c r="D36" s="249"/>
      <c r="E36" s="249"/>
      <c r="F36" s="249"/>
      <c r="G36" s="325" t="s">
        <v>461</v>
      </c>
      <c r="H36" s="249"/>
      <c r="I36" s="249"/>
      <c r="J36" s="249"/>
      <c r="K36" s="249"/>
      <c r="L36" s="249"/>
      <c r="M36" s="249"/>
      <c r="N36" s="249"/>
      <c r="O36" s="326"/>
      <c r="P36" s="327"/>
      <c r="Q36" s="328"/>
      <c r="R36" s="328"/>
      <c r="S36" s="328"/>
      <c r="T36" s="329"/>
      <c r="U36" s="329"/>
      <c r="V36" s="330"/>
      <c r="W36" s="326"/>
      <c r="X36" s="327"/>
      <c r="Y36" s="329"/>
      <c r="Z36" s="331"/>
      <c r="AA36" s="329"/>
      <c r="AB36" s="327"/>
      <c r="AC36" s="144" t="s">
        <v>462</v>
      </c>
      <c r="AD36" s="59"/>
      <c r="AE36" s="59"/>
      <c r="AF36" s="59"/>
      <c r="AG36" s="59"/>
      <c r="AH36" s="59"/>
      <c r="AI36" s="59"/>
      <c r="AJ36" s="59"/>
      <c r="AK36" s="59"/>
      <c r="AL36" s="59"/>
      <c r="AM36" s="1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</row>
    <row r="37" spans="1:85" ht="14.1" customHeight="1">
      <c r="A37" s="236" t="s">
        <v>623</v>
      </c>
      <c r="B37" s="236"/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103"/>
      <c r="AA37" s="103"/>
      <c r="AB37" s="103"/>
      <c r="AC37" s="103"/>
      <c r="AD37" s="103"/>
      <c r="AE37" s="103"/>
      <c r="AF37" s="103"/>
      <c r="AG37" s="112"/>
      <c r="AH37" s="112"/>
      <c r="AI37" s="112"/>
      <c r="AJ37" s="112"/>
      <c r="AK37" s="112"/>
      <c r="AL37" s="112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</row>
    <row r="38" spans="1:85" ht="14.1" customHeight="1">
      <c r="A38" s="236"/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AD38" s="227" t="s">
        <v>466</v>
      </c>
      <c r="AE38" s="227"/>
      <c r="AF38" s="227"/>
      <c r="AG38" s="227"/>
      <c r="AH38" s="227"/>
      <c r="AI38" s="227"/>
      <c r="AJ38" s="227"/>
      <c r="AK38" s="152"/>
      <c r="AL38" s="227" t="s">
        <v>467</v>
      </c>
      <c r="AM38" s="227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</row>
    <row r="39" spans="1:85" ht="14.1" customHeight="1">
      <c r="A39" s="236" t="s">
        <v>465</v>
      </c>
      <c r="B39" s="236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</row>
    <row r="40" spans="1:85" s="39" customFormat="1" ht="14.1" customHeight="1">
      <c r="A40" s="236"/>
      <c r="B40" s="236"/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27" t="s">
        <v>475</v>
      </c>
      <c r="AA40" s="227"/>
      <c r="AD40" s="227" t="s">
        <v>476</v>
      </c>
      <c r="AE40" s="227"/>
      <c r="AH40" s="227" t="s">
        <v>477</v>
      </c>
      <c r="AI40" s="227"/>
      <c r="AL40" s="301" t="s">
        <v>478</v>
      </c>
      <c r="AM40" s="301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</row>
    <row r="41" spans="1:85" s="39" customFormat="1"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</row>
    <row r="42" spans="1:85" s="39" customFormat="1"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</row>
    <row r="43" spans="1:85" s="39" customFormat="1"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</row>
    <row r="44" spans="1:85" s="39" customFormat="1"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</row>
    <row r="45" spans="1:85" s="39" customFormat="1"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</row>
    <row r="46" spans="1:85" s="39" customFormat="1"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</row>
    <row r="47" spans="1:85" s="39" customFormat="1"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</row>
    <row r="48" spans="1:85" s="39" customFormat="1"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</row>
    <row r="49" spans="36:85" s="39" customFormat="1"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</row>
    <row r="50" spans="36:85" s="39" customFormat="1">
      <c r="AJ50" s="47"/>
      <c r="AK50" s="47"/>
      <c r="AL50" s="47"/>
      <c r="BX50"/>
      <c r="BY50"/>
      <c r="BZ50"/>
      <c r="CA50"/>
      <c r="CB50"/>
      <c r="CC50"/>
      <c r="CD50"/>
      <c r="CE50"/>
      <c r="CF50"/>
      <c r="CG50"/>
    </row>
    <row r="51" spans="36:85" s="39" customFormat="1">
      <c r="AJ51" s="47"/>
      <c r="AK51" s="47"/>
      <c r="AL51" s="47"/>
      <c r="BX51"/>
      <c r="BY51"/>
      <c r="BZ51"/>
      <c r="CA51"/>
      <c r="CB51"/>
      <c r="CC51"/>
      <c r="CD51"/>
      <c r="CE51"/>
      <c r="CF51"/>
      <c r="CG51"/>
    </row>
    <row r="52" spans="36:85" s="39" customFormat="1">
      <c r="AJ52" s="47"/>
      <c r="AK52" s="47"/>
      <c r="AL52" s="47"/>
      <c r="BX52"/>
      <c r="BY52"/>
      <c r="BZ52"/>
      <c r="CA52"/>
      <c r="CB52"/>
      <c r="CC52"/>
      <c r="CD52"/>
      <c r="CE52"/>
      <c r="CF52"/>
      <c r="CG52"/>
    </row>
    <row r="53" spans="36:85" s="39" customFormat="1">
      <c r="AJ53" s="47"/>
      <c r="AK53" s="47"/>
      <c r="AL53" s="47"/>
      <c r="BX53"/>
      <c r="BY53"/>
      <c r="BZ53"/>
      <c r="CA53"/>
      <c r="CB53"/>
      <c r="CC53"/>
      <c r="CD53"/>
      <c r="CE53"/>
      <c r="CF53"/>
      <c r="CG53"/>
    </row>
    <row r="54" spans="36:85" s="39" customFormat="1">
      <c r="AJ54" s="47"/>
      <c r="AK54" s="47"/>
      <c r="AL54" s="47"/>
      <c r="BX54"/>
      <c r="BY54"/>
      <c r="BZ54"/>
      <c r="CA54"/>
      <c r="CB54"/>
      <c r="CC54"/>
      <c r="CD54"/>
      <c r="CE54"/>
      <c r="CF54"/>
      <c r="CG54"/>
    </row>
    <row r="55" spans="36:85" s="39" customFormat="1">
      <c r="AJ55" s="47"/>
      <c r="AK55" s="47"/>
      <c r="AL55" s="47"/>
      <c r="BX55"/>
      <c r="BY55"/>
      <c r="BZ55"/>
      <c r="CA55"/>
      <c r="CB55"/>
      <c r="CC55"/>
      <c r="CD55"/>
      <c r="CE55"/>
      <c r="CF55"/>
      <c r="CG55"/>
    </row>
    <row r="56" spans="36:85" s="39" customFormat="1">
      <c r="AJ56" s="47"/>
      <c r="AK56" s="47"/>
      <c r="AL56" s="47"/>
      <c r="BX56"/>
      <c r="BY56"/>
      <c r="BZ56"/>
      <c r="CA56"/>
      <c r="CB56"/>
      <c r="CC56"/>
      <c r="CD56"/>
      <c r="CE56"/>
      <c r="CF56"/>
      <c r="CG56"/>
    </row>
    <row r="57" spans="36:85" s="39" customFormat="1">
      <c r="AJ57" s="47"/>
      <c r="AK57" s="47"/>
      <c r="AL57" s="47"/>
      <c r="BX57"/>
      <c r="BY57"/>
      <c r="BZ57"/>
      <c r="CA57"/>
      <c r="CB57"/>
      <c r="CC57"/>
      <c r="CD57"/>
      <c r="CE57"/>
      <c r="CF57"/>
      <c r="CG57"/>
    </row>
    <row r="58" spans="36:85" s="39" customFormat="1">
      <c r="AJ58" s="47"/>
      <c r="AK58" s="47"/>
      <c r="AL58" s="47"/>
      <c r="BX58"/>
      <c r="BY58"/>
      <c r="BZ58"/>
      <c r="CA58"/>
      <c r="CB58"/>
      <c r="CC58"/>
      <c r="CD58"/>
      <c r="CE58"/>
      <c r="CF58"/>
      <c r="CG58"/>
    </row>
    <row r="59" spans="36:85" s="39" customFormat="1">
      <c r="AJ59" s="47"/>
      <c r="AK59" s="47"/>
      <c r="AL59" s="47"/>
      <c r="BX59"/>
      <c r="BY59"/>
      <c r="BZ59"/>
      <c r="CA59"/>
      <c r="CB59"/>
      <c r="CC59"/>
      <c r="CD59"/>
      <c r="CE59"/>
      <c r="CF59"/>
      <c r="CG59"/>
    </row>
    <row r="60" spans="36:85" s="39" customFormat="1">
      <c r="AJ60" s="47"/>
      <c r="AK60" s="47"/>
      <c r="AL60" s="47"/>
      <c r="BX60"/>
      <c r="BY60"/>
      <c r="BZ60"/>
      <c r="CA60"/>
      <c r="CB60"/>
      <c r="CC60"/>
      <c r="CD60"/>
      <c r="CE60"/>
      <c r="CF60"/>
      <c r="CG60"/>
    </row>
    <row r="61" spans="36:85" s="39" customFormat="1">
      <c r="AJ61" s="47"/>
      <c r="AK61" s="47"/>
      <c r="AL61" s="47"/>
      <c r="BX61"/>
      <c r="BY61"/>
      <c r="BZ61"/>
      <c r="CA61"/>
      <c r="CB61"/>
      <c r="CC61"/>
      <c r="CD61"/>
      <c r="CE61"/>
      <c r="CF61"/>
      <c r="CG61"/>
    </row>
    <row r="62" spans="36:85" s="39" customFormat="1">
      <c r="AJ62" s="47"/>
      <c r="AK62" s="47"/>
      <c r="AL62" s="47"/>
      <c r="BX62"/>
      <c r="BY62"/>
      <c r="BZ62"/>
      <c r="CA62"/>
      <c r="CB62"/>
      <c r="CC62"/>
      <c r="CD62"/>
      <c r="CE62"/>
      <c r="CF62"/>
      <c r="CG62"/>
    </row>
    <row r="63" spans="36:85" s="39" customFormat="1">
      <c r="AJ63" s="47"/>
      <c r="AK63" s="47"/>
      <c r="AL63" s="47"/>
      <c r="BX63"/>
      <c r="BY63"/>
      <c r="BZ63"/>
      <c r="CA63"/>
      <c r="CB63"/>
      <c r="CC63"/>
      <c r="CD63"/>
      <c r="CE63"/>
      <c r="CF63"/>
      <c r="CG63"/>
    </row>
    <row r="64" spans="36:85" s="39" customFormat="1">
      <c r="AJ64" s="47"/>
      <c r="AK64" s="47"/>
      <c r="AL64" s="47"/>
      <c r="BX64"/>
      <c r="BY64"/>
      <c r="BZ64"/>
      <c r="CA64"/>
      <c r="CB64"/>
      <c r="CC64"/>
      <c r="CD64"/>
      <c r="CE64"/>
      <c r="CF64"/>
      <c r="CG64"/>
    </row>
    <row r="65" spans="36:85" s="39" customFormat="1">
      <c r="AJ65" s="47"/>
      <c r="AK65" s="47"/>
      <c r="AL65" s="47"/>
      <c r="BX65"/>
      <c r="BY65"/>
      <c r="BZ65"/>
      <c r="CA65"/>
      <c r="CB65"/>
      <c r="CC65"/>
      <c r="CD65"/>
      <c r="CE65"/>
      <c r="CF65"/>
      <c r="CG65"/>
    </row>
    <row r="66" spans="36:85" s="39" customFormat="1">
      <c r="AJ66" s="47"/>
      <c r="AK66" s="47"/>
      <c r="AL66" s="47"/>
      <c r="BX66"/>
      <c r="BY66"/>
      <c r="BZ66"/>
      <c r="CA66"/>
      <c r="CB66"/>
      <c r="CC66"/>
      <c r="CD66"/>
      <c r="CE66"/>
      <c r="CF66"/>
      <c r="CG66"/>
    </row>
    <row r="67" spans="36:85" s="39" customFormat="1">
      <c r="AJ67" s="47"/>
      <c r="AK67" s="47"/>
      <c r="AL67" s="47"/>
      <c r="BX67"/>
      <c r="BY67"/>
      <c r="BZ67"/>
      <c r="CA67"/>
      <c r="CB67"/>
      <c r="CC67"/>
      <c r="CD67"/>
      <c r="CE67"/>
      <c r="CF67"/>
      <c r="CG67"/>
    </row>
    <row r="68" spans="36:85" s="39" customFormat="1">
      <c r="AJ68" s="47"/>
      <c r="AK68" s="47"/>
      <c r="AL68" s="47"/>
      <c r="BX68"/>
      <c r="BY68"/>
      <c r="BZ68"/>
      <c r="CA68"/>
      <c r="CB68"/>
      <c r="CC68"/>
      <c r="CD68"/>
      <c r="CE68"/>
      <c r="CF68"/>
      <c r="CG68"/>
    </row>
    <row r="69" spans="36:85" s="39" customFormat="1">
      <c r="AJ69" s="47"/>
      <c r="AK69" s="47"/>
      <c r="AL69" s="47"/>
      <c r="BX69"/>
      <c r="BY69"/>
      <c r="BZ69"/>
      <c r="CA69"/>
      <c r="CB69"/>
      <c r="CC69"/>
      <c r="CD69"/>
      <c r="CE69"/>
      <c r="CF69"/>
      <c r="CG69"/>
    </row>
    <row r="70" spans="36:85" s="39" customFormat="1">
      <c r="AJ70" s="47"/>
      <c r="AK70" s="47"/>
      <c r="AL70" s="47"/>
      <c r="BX70"/>
      <c r="BY70"/>
      <c r="BZ70"/>
      <c r="CA70"/>
      <c r="CB70"/>
      <c r="CC70"/>
      <c r="CD70"/>
      <c r="CE70"/>
      <c r="CF70"/>
      <c r="CG70"/>
    </row>
    <row r="71" spans="36:85" s="39" customFormat="1">
      <c r="AJ71" s="47"/>
      <c r="AK71" s="47"/>
      <c r="AL71" s="47"/>
      <c r="BX71"/>
      <c r="BY71"/>
      <c r="BZ71"/>
      <c r="CA71"/>
      <c r="CB71"/>
      <c r="CC71"/>
      <c r="CD71"/>
      <c r="CE71"/>
      <c r="CF71"/>
      <c r="CG71"/>
    </row>
    <row r="72" spans="36:85" s="39" customFormat="1">
      <c r="AJ72" s="47"/>
      <c r="AK72" s="47"/>
      <c r="AL72" s="47"/>
      <c r="BX72"/>
      <c r="BY72"/>
      <c r="BZ72"/>
      <c r="CA72"/>
      <c r="CB72"/>
      <c r="CC72"/>
      <c r="CD72"/>
      <c r="CE72"/>
      <c r="CF72"/>
      <c r="CG72"/>
    </row>
    <row r="73" spans="36:85" s="39" customFormat="1">
      <c r="AJ73" s="47"/>
      <c r="AK73" s="47"/>
      <c r="AL73" s="47"/>
      <c r="BX73"/>
      <c r="BY73"/>
      <c r="BZ73"/>
      <c r="CA73"/>
      <c r="CB73"/>
      <c r="CC73"/>
      <c r="CD73"/>
      <c r="CE73"/>
      <c r="CF73"/>
      <c r="CG73"/>
    </row>
    <row r="74" spans="36:85" s="39" customFormat="1">
      <c r="AJ74" s="47"/>
      <c r="AK74" s="47"/>
      <c r="AL74" s="47"/>
      <c r="BX74"/>
      <c r="BY74"/>
      <c r="BZ74"/>
      <c r="CA74"/>
      <c r="CB74"/>
      <c r="CC74"/>
      <c r="CD74"/>
      <c r="CE74"/>
      <c r="CF74"/>
      <c r="CG74"/>
    </row>
    <row r="75" spans="36:85" s="39" customFormat="1">
      <c r="AJ75" s="47"/>
      <c r="AK75" s="47"/>
      <c r="AL75" s="47"/>
      <c r="BX75"/>
      <c r="BY75"/>
      <c r="BZ75"/>
      <c r="CA75"/>
      <c r="CB75"/>
      <c r="CC75"/>
      <c r="CD75"/>
      <c r="CE75"/>
      <c r="CF75"/>
      <c r="CG75"/>
    </row>
    <row r="76" spans="36:85" s="39" customFormat="1">
      <c r="AJ76" s="47"/>
      <c r="AK76" s="47"/>
      <c r="AL76" s="47"/>
      <c r="BX76"/>
      <c r="BY76"/>
      <c r="BZ76"/>
      <c r="CA76"/>
      <c r="CB76"/>
      <c r="CC76"/>
      <c r="CD76"/>
      <c r="CE76"/>
      <c r="CF76"/>
      <c r="CG76"/>
    </row>
    <row r="77" spans="36:85" s="39" customFormat="1">
      <c r="AJ77" s="47"/>
      <c r="AK77" s="47"/>
      <c r="AL77" s="47"/>
      <c r="BX77"/>
      <c r="BY77"/>
      <c r="BZ77"/>
      <c r="CA77"/>
      <c r="CB77"/>
      <c r="CC77"/>
      <c r="CD77"/>
      <c r="CE77"/>
      <c r="CF77"/>
      <c r="CG77"/>
    </row>
    <row r="78" spans="36:85" s="39" customFormat="1">
      <c r="AJ78" s="47"/>
      <c r="AK78" s="47"/>
      <c r="AL78" s="47"/>
      <c r="BX78"/>
      <c r="BY78"/>
      <c r="BZ78"/>
      <c r="CA78"/>
      <c r="CB78"/>
      <c r="CC78"/>
      <c r="CD78"/>
      <c r="CE78"/>
      <c r="CF78"/>
      <c r="CG78"/>
    </row>
    <row r="79" spans="36:85" s="39" customFormat="1">
      <c r="AJ79" s="47"/>
      <c r="AK79" s="47"/>
      <c r="AL79" s="47"/>
      <c r="BX79"/>
      <c r="BY79"/>
      <c r="BZ79"/>
      <c r="CA79"/>
      <c r="CB79"/>
      <c r="CC79"/>
      <c r="CD79"/>
      <c r="CE79"/>
      <c r="CF79"/>
      <c r="CG79"/>
    </row>
    <row r="80" spans="36:85" s="39" customFormat="1">
      <c r="AJ80" s="47"/>
      <c r="AK80" s="47"/>
      <c r="AL80" s="47"/>
      <c r="BX80"/>
      <c r="BY80"/>
      <c r="BZ80"/>
      <c r="CA80"/>
      <c r="CB80"/>
      <c r="CC80"/>
      <c r="CD80"/>
      <c r="CE80"/>
      <c r="CF80"/>
      <c r="CG80"/>
    </row>
    <row r="81" spans="36:85" s="39" customFormat="1">
      <c r="AJ81" s="47"/>
      <c r="AK81" s="47"/>
      <c r="AL81" s="47"/>
      <c r="BX81"/>
      <c r="BY81"/>
      <c r="BZ81"/>
      <c r="CA81"/>
      <c r="CB81"/>
      <c r="CC81"/>
      <c r="CD81"/>
      <c r="CE81"/>
      <c r="CF81"/>
      <c r="CG81"/>
    </row>
    <row r="82" spans="36:85" s="39" customFormat="1">
      <c r="AJ82" s="47"/>
      <c r="AK82" s="47"/>
      <c r="AL82" s="47"/>
      <c r="BX82"/>
      <c r="BY82"/>
      <c r="BZ82"/>
      <c r="CA82"/>
      <c r="CB82"/>
      <c r="CC82"/>
      <c r="CD82"/>
      <c r="CE82"/>
      <c r="CF82"/>
      <c r="CG82"/>
    </row>
    <row r="83" spans="36:85" s="39" customFormat="1">
      <c r="AJ83" s="47"/>
      <c r="AK83" s="47"/>
      <c r="AL83" s="47"/>
      <c r="BX83"/>
      <c r="BY83"/>
      <c r="BZ83"/>
      <c r="CA83"/>
      <c r="CB83"/>
      <c r="CC83"/>
      <c r="CD83"/>
      <c r="CE83"/>
      <c r="CF83"/>
      <c r="CG83"/>
    </row>
    <row r="84" spans="36:85" s="39" customFormat="1">
      <c r="AM84" s="47"/>
      <c r="BZ84"/>
      <c r="CA84"/>
      <c r="CB84"/>
      <c r="CC84"/>
      <c r="CD84"/>
      <c r="CE84"/>
      <c r="CF84"/>
      <c r="CG84"/>
    </row>
    <row r="85" spans="36:85" s="39" customFormat="1">
      <c r="AM85" s="47"/>
      <c r="BZ85"/>
      <c r="CA85"/>
      <c r="CB85"/>
      <c r="CC85"/>
      <c r="CD85"/>
      <c r="CE85"/>
      <c r="CF85"/>
      <c r="CG85"/>
    </row>
    <row r="86" spans="36:85" s="39" customFormat="1">
      <c r="AM86" s="47"/>
      <c r="BZ86"/>
      <c r="CA86"/>
      <c r="CB86"/>
      <c r="CC86"/>
      <c r="CD86"/>
      <c r="CE86"/>
      <c r="CF86"/>
      <c r="CG86"/>
    </row>
    <row r="87" spans="36:85" s="39" customFormat="1">
      <c r="AM87" s="47"/>
      <c r="BZ87"/>
      <c r="CA87"/>
      <c r="CB87"/>
      <c r="CC87"/>
      <c r="CD87"/>
      <c r="CE87"/>
      <c r="CF87"/>
      <c r="CG87"/>
    </row>
    <row r="88" spans="36:85" s="39" customFormat="1">
      <c r="AM88" s="47"/>
      <c r="BZ88"/>
      <c r="CA88"/>
      <c r="CB88"/>
      <c r="CC88"/>
      <c r="CD88"/>
      <c r="CE88"/>
      <c r="CF88"/>
      <c r="CG88"/>
    </row>
    <row r="89" spans="36:85" s="39" customFormat="1">
      <c r="AM89" s="47"/>
      <c r="BZ89"/>
      <c r="CA89"/>
      <c r="CB89"/>
      <c r="CC89"/>
      <c r="CD89"/>
      <c r="CE89"/>
      <c r="CF89"/>
      <c r="CG89"/>
    </row>
    <row r="90" spans="36:85" s="39" customFormat="1">
      <c r="AM90" s="47"/>
      <c r="BZ90"/>
      <c r="CA90"/>
      <c r="CB90"/>
      <c r="CC90"/>
      <c r="CD90"/>
      <c r="CE90"/>
      <c r="CF90"/>
      <c r="CG90"/>
    </row>
    <row r="91" spans="36:85" s="39" customFormat="1">
      <c r="AM91" s="47"/>
      <c r="BZ91"/>
      <c r="CA91"/>
      <c r="CB91"/>
      <c r="CC91"/>
      <c r="CD91"/>
      <c r="CE91"/>
      <c r="CF91"/>
      <c r="CG91"/>
    </row>
    <row r="92" spans="36:85" s="39" customFormat="1">
      <c r="AM92" s="47"/>
      <c r="BZ92"/>
      <c r="CA92"/>
      <c r="CB92"/>
      <c r="CC92"/>
      <c r="CD92"/>
      <c r="CE92"/>
      <c r="CF92"/>
      <c r="CG92"/>
    </row>
    <row r="93" spans="36:85" s="39" customFormat="1">
      <c r="AM93" s="47"/>
      <c r="BZ93"/>
      <c r="CA93"/>
      <c r="CB93"/>
      <c r="CC93"/>
      <c r="CD93"/>
      <c r="CE93"/>
      <c r="CF93"/>
      <c r="CG93"/>
    </row>
    <row r="94" spans="36:85" s="39" customFormat="1">
      <c r="AM94" s="47"/>
      <c r="BZ94"/>
      <c r="CA94"/>
      <c r="CB94"/>
      <c r="CC94"/>
      <c r="CD94"/>
      <c r="CE94"/>
      <c r="CF94"/>
      <c r="CG94"/>
    </row>
    <row r="95" spans="36:85" s="39" customFormat="1">
      <c r="AM95" s="47"/>
      <c r="BZ95"/>
      <c r="CA95"/>
      <c r="CB95"/>
      <c r="CC95"/>
      <c r="CD95"/>
      <c r="CE95"/>
      <c r="CF95"/>
      <c r="CG95"/>
    </row>
    <row r="96" spans="36:85" s="39" customFormat="1">
      <c r="AM96" s="47"/>
      <c r="BZ96"/>
      <c r="CA96"/>
      <c r="CB96"/>
      <c r="CC96"/>
      <c r="CD96"/>
      <c r="CE96"/>
      <c r="CF96"/>
      <c r="CG96"/>
    </row>
    <row r="97" spans="39:85" s="39" customFormat="1">
      <c r="AM97" s="47"/>
      <c r="BZ97"/>
      <c r="CA97"/>
      <c r="CB97"/>
      <c r="CC97"/>
      <c r="CD97"/>
      <c r="CE97"/>
      <c r="CF97"/>
      <c r="CG97"/>
    </row>
    <row r="98" spans="39:85" s="39" customFormat="1">
      <c r="AM98" s="47"/>
      <c r="BZ98"/>
      <c r="CA98"/>
      <c r="CB98"/>
      <c r="CC98"/>
      <c r="CD98"/>
      <c r="CE98"/>
      <c r="CF98"/>
      <c r="CG98"/>
    </row>
    <row r="99" spans="39:85" s="39" customFormat="1">
      <c r="AM99" s="47"/>
      <c r="BZ99"/>
      <c r="CA99"/>
      <c r="CB99"/>
      <c r="CC99"/>
      <c r="CD99"/>
      <c r="CE99"/>
      <c r="CF99"/>
      <c r="CG99"/>
    </row>
    <row r="100" spans="39:85" s="39" customFormat="1">
      <c r="AM100" s="47"/>
      <c r="BZ100"/>
      <c r="CA100"/>
      <c r="CB100"/>
      <c r="CC100"/>
      <c r="CD100"/>
      <c r="CE100"/>
      <c r="CF100"/>
      <c r="CG100"/>
    </row>
    <row r="101" spans="39:85" s="39" customFormat="1">
      <c r="AM101" s="47"/>
      <c r="BZ101"/>
      <c r="CA101"/>
      <c r="CB101"/>
      <c r="CC101"/>
      <c r="CD101"/>
      <c r="CE101"/>
      <c r="CF101"/>
      <c r="CG101"/>
    </row>
    <row r="102" spans="39:85" s="39" customFormat="1">
      <c r="AM102" s="47"/>
      <c r="BZ102"/>
      <c r="CA102"/>
      <c r="CB102"/>
      <c r="CC102"/>
      <c r="CD102"/>
      <c r="CE102"/>
      <c r="CF102"/>
      <c r="CG102"/>
    </row>
    <row r="103" spans="39:85" s="39" customFormat="1">
      <c r="AM103" s="47"/>
      <c r="BZ103"/>
      <c r="CA103"/>
      <c r="CB103"/>
      <c r="CC103"/>
      <c r="CD103"/>
      <c r="CE103"/>
      <c r="CF103"/>
      <c r="CG103"/>
    </row>
    <row r="104" spans="39:85" s="39" customFormat="1">
      <c r="AM104" s="47"/>
      <c r="BZ104"/>
      <c r="CA104"/>
      <c r="CB104"/>
      <c r="CC104"/>
      <c r="CD104"/>
      <c r="CE104"/>
      <c r="CF104"/>
      <c r="CG104"/>
    </row>
    <row r="105" spans="39:85" s="39" customFormat="1">
      <c r="AM105" s="47"/>
      <c r="BZ105"/>
      <c r="CA105"/>
      <c r="CB105"/>
      <c r="CC105"/>
      <c r="CD105"/>
      <c r="CE105"/>
      <c r="CF105"/>
      <c r="CG105"/>
    </row>
    <row r="106" spans="39:85" s="39" customFormat="1">
      <c r="AM106" s="47"/>
      <c r="BZ106"/>
      <c r="CA106"/>
      <c r="CB106"/>
      <c r="CC106"/>
      <c r="CD106"/>
      <c r="CE106"/>
      <c r="CF106"/>
      <c r="CG106"/>
    </row>
  </sheetData>
  <customSheetViews>
    <customSheetView guid="{50D6D0C6-389D-4CF4-936B-2F7BAA403F34}" showPageBreaks="1" printArea="1" state="hidden" view="pageBreakPreview">
      <selection activeCell="M26" sqref="M26:Q26"/>
      <pageMargins left="0" right="0" top="0.39370078740157483" bottom="0.39370078740157483" header="0" footer="0"/>
      <printOptions horizontalCentered="1"/>
      <pageSetup paperSize="9" scale="97" orientation="portrait" r:id="rId1"/>
    </customSheetView>
  </customSheetViews>
  <mergeCells count="112">
    <mergeCell ref="AH38:AJ38"/>
    <mergeCell ref="AL38:AM38"/>
    <mergeCell ref="A39:Y40"/>
    <mergeCell ref="Z40:AA40"/>
    <mergeCell ref="AD40:AE40"/>
    <mergeCell ref="AH40:AI40"/>
    <mergeCell ref="AL40:AM40"/>
    <mergeCell ref="A30:F30"/>
    <mergeCell ref="AA33:AB33"/>
    <mergeCell ref="Q33:R33"/>
    <mergeCell ref="S33:T33"/>
    <mergeCell ref="U33:V33"/>
    <mergeCell ref="W33:X33"/>
    <mergeCell ref="Y33:Z33"/>
    <mergeCell ref="A37:Y38"/>
    <mergeCell ref="AD38:AG38"/>
    <mergeCell ref="A31:F31"/>
    <mergeCell ref="G31:I31"/>
    <mergeCell ref="J31:L31"/>
    <mergeCell ref="M31:AL31"/>
    <mergeCell ref="A32:B32"/>
    <mergeCell ref="C32:F32"/>
    <mergeCell ref="G32:AL32"/>
    <mergeCell ref="A33:F36"/>
    <mergeCell ref="G36:N36"/>
    <mergeCell ref="O36:P36"/>
    <mergeCell ref="Q36:R36"/>
    <mergeCell ref="S36:T36"/>
    <mergeCell ref="U36:V36"/>
    <mergeCell ref="W36:X36"/>
    <mergeCell ref="Y36:Z36"/>
    <mergeCell ref="AA36:AB36"/>
    <mergeCell ref="G19:AM20"/>
    <mergeCell ref="X26:Y26"/>
    <mergeCell ref="Z26:AD26"/>
    <mergeCell ref="AA34:AB34"/>
    <mergeCell ref="AA35:AB35"/>
    <mergeCell ref="Q34:R34"/>
    <mergeCell ref="S34:T34"/>
    <mergeCell ref="U34:V34"/>
    <mergeCell ref="W34:X34"/>
    <mergeCell ref="Y34:Z34"/>
    <mergeCell ref="O35:P35"/>
    <mergeCell ref="Q35:R35"/>
    <mergeCell ref="S35:T35"/>
    <mergeCell ref="U35:V35"/>
    <mergeCell ref="W35:X35"/>
    <mergeCell ref="Y35:Z35"/>
    <mergeCell ref="A21:F29"/>
    <mergeCell ref="H26:I26"/>
    <mergeCell ref="J26:N26"/>
    <mergeCell ref="G27:AM27"/>
    <mergeCell ref="H28:I29"/>
    <mergeCell ref="J28:Q29"/>
    <mergeCell ref="U28:V29"/>
    <mergeCell ref="W28:X29"/>
    <mergeCell ref="AB28:AC29"/>
    <mergeCell ref="X25:Y25"/>
    <mergeCell ref="Z25:AD25"/>
    <mergeCell ref="Z22:AD22"/>
    <mergeCell ref="H21:I21"/>
    <mergeCell ref="J21:N21"/>
    <mergeCell ref="S18:T18"/>
    <mergeCell ref="V18:W18"/>
    <mergeCell ref="X18:Y18"/>
    <mergeCell ref="Z18:AC18"/>
    <mergeCell ref="AF18:AG18"/>
    <mergeCell ref="AH18:AI18"/>
    <mergeCell ref="AJ18:AK18"/>
    <mergeCell ref="A20:F20"/>
    <mergeCell ref="A19:F19"/>
    <mergeCell ref="M18:N18"/>
    <mergeCell ref="O18:P18"/>
    <mergeCell ref="Q18:R18"/>
    <mergeCell ref="A18:F18"/>
    <mergeCell ref="P5:Q6"/>
    <mergeCell ref="A7:E8"/>
    <mergeCell ref="A9:E10"/>
    <mergeCell ref="A11:E12"/>
    <mergeCell ref="A13:E14"/>
    <mergeCell ref="A16:B16"/>
    <mergeCell ref="C16:D16"/>
    <mergeCell ref="F16:G16"/>
    <mergeCell ref="H16:I16"/>
    <mergeCell ref="J16:K16"/>
    <mergeCell ref="L16:M16"/>
    <mergeCell ref="N16:AM16"/>
    <mergeCell ref="S5:T6"/>
    <mergeCell ref="G34:N34"/>
    <mergeCell ref="G33:N33"/>
    <mergeCell ref="G35:N35"/>
    <mergeCell ref="O33:P33"/>
    <mergeCell ref="O34:P34"/>
    <mergeCell ref="G30:AL30"/>
    <mergeCell ref="A1:AM2"/>
    <mergeCell ref="X21:Y21"/>
    <mergeCell ref="Z21:AD21"/>
    <mergeCell ref="H22:I22"/>
    <mergeCell ref="J22:N22"/>
    <mergeCell ref="H25:I25"/>
    <mergeCell ref="J25:N25"/>
    <mergeCell ref="H23:I23"/>
    <mergeCell ref="J23:N23"/>
    <mergeCell ref="X23:Y23"/>
    <mergeCell ref="Z23:AD23"/>
    <mergeCell ref="H24:I24"/>
    <mergeCell ref="J24:N24"/>
    <mergeCell ref="X24:Y24"/>
    <mergeCell ref="Z24:AD24"/>
    <mergeCell ref="X22:Y22"/>
    <mergeCell ref="V7:AM8"/>
    <mergeCell ref="A5:E6"/>
  </mergeCells>
  <phoneticPr fontId="1"/>
  <printOptions horizontalCentered="1"/>
  <pageMargins left="0" right="0" top="0.39370078740157483" bottom="0.39370078740157483" header="0" footer="0"/>
  <pageSetup paperSize="9" scale="97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V115"/>
  <sheetViews>
    <sheetView tabSelected="1" view="pageBreakPreview" zoomScaleNormal="100" zoomScaleSheetLayoutView="100" workbookViewId="0">
      <selection activeCell="AC49" sqref="AC49"/>
    </sheetView>
  </sheetViews>
  <sheetFormatPr defaultRowHeight="13.5"/>
  <cols>
    <col min="1" max="2" width="1.625" customWidth="1"/>
    <col min="3" max="8" width="2.125" style="159" customWidth="1"/>
    <col min="9" max="9" width="3.125" style="159" customWidth="1"/>
    <col min="10" max="12" width="2.625" style="159" customWidth="1"/>
    <col min="13" max="13" width="2.375" style="159" customWidth="1"/>
    <col min="14" max="25" width="2.625" style="159" customWidth="1"/>
    <col min="26" max="26" width="3.125" style="159" customWidth="1"/>
    <col min="27" max="41" width="2.625" style="159" customWidth="1"/>
    <col min="42" max="42" width="3.625" style="159" customWidth="1"/>
    <col min="43" max="43" width="1.625" style="159" customWidth="1"/>
    <col min="44" max="44" width="1.625" style="159" hidden="1" customWidth="1"/>
    <col min="45" max="45" width="1.625" style="184" customWidth="1"/>
    <col min="46" max="48" width="9" style="184"/>
  </cols>
  <sheetData>
    <row r="4" spans="2:48" ht="13.5" customHeight="1">
      <c r="B4" s="280" t="s">
        <v>719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AQ4" s="193"/>
      <c r="AR4" s="193"/>
      <c r="AS4" s="175"/>
    </row>
    <row r="5" spans="2:48" ht="13.5" customHeight="1"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193"/>
      <c r="AR5" s="193"/>
      <c r="AS5" s="175"/>
    </row>
    <row r="6" spans="2:48" ht="13.5" customHeight="1"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73"/>
    </row>
    <row r="7" spans="2:48" ht="20.100000000000001" customHeight="1">
      <c r="B7" s="354" t="s">
        <v>697</v>
      </c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162"/>
      <c r="W7" s="162"/>
      <c r="X7" s="162"/>
      <c r="Y7" s="227" t="s">
        <v>722</v>
      </c>
      <c r="Z7" s="227"/>
      <c r="AA7" s="227"/>
      <c r="AB7" s="227"/>
      <c r="AC7" s="227" t="s">
        <v>746</v>
      </c>
      <c r="AD7" s="227"/>
      <c r="AE7" s="227"/>
      <c r="AF7" s="227"/>
      <c r="AG7" s="227" t="s">
        <v>476</v>
      </c>
      <c r="AH7" s="227"/>
      <c r="AI7" s="227"/>
      <c r="AJ7" s="227"/>
      <c r="AK7" s="227" t="s">
        <v>477</v>
      </c>
      <c r="AL7" s="227"/>
      <c r="AM7" s="227"/>
      <c r="AN7" s="227"/>
      <c r="AO7" s="227" t="s">
        <v>478</v>
      </c>
      <c r="AP7" s="227"/>
      <c r="AQ7" s="207"/>
      <c r="AR7" s="207"/>
      <c r="AV7"/>
    </row>
    <row r="8" spans="2:48" ht="13.5" customHeight="1"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163"/>
      <c r="W8" s="163"/>
      <c r="X8" s="163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07"/>
      <c r="AR8" s="207"/>
      <c r="AV8"/>
    </row>
    <row r="9" spans="2:48" ht="13.5" customHeight="1">
      <c r="B9" s="302" t="s">
        <v>745</v>
      </c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163"/>
      <c r="W9" s="163"/>
      <c r="X9" s="163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20"/>
      <c r="AR9" s="220"/>
      <c r="AV9"/>
    </row>
    <row r="10" spans="2:48" ht="13.5" customHeight="1"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163"/>
      <c r="W10" s="163"/>
      <c r="X10" s="163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8"/>
      <c r="AR10" s="218"/>
      <c r="AV10"/>
    </row>
    <row r="11" spans="2:48" ht="13.5" customHeight="1"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163"/>
      <c r="W11" s="163"/>
      <c r="X11" s="163"/>
      <c r="Y11" s="163"/>
      <c r="Z11" s="163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47"/>
    </row>
    <row r="12" spans="2:48" ht="13.5" customHeight="1">
      <c r="P12" s="247" t="s">
        <v>708</v>
      </c>
      <c r="Q12" s="247"/>
      <c r="R12" s="359" t="s">
        <v>712</v>
      </c>
      <c r="S12" s="359"/>
      <c r="T12" s="359"/>
      <c r="U12" s="359"/>
      <c r="V12" s="359"/>
      <c r="W12" s="359"/>
      <c r="X12" s="361" t="s">
        <v>726</v>
      </c>
      <c r="Y12" s="265"/>
      <c r="Z12" s="265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197"/>
      <c r="AR12" s="197"/>
      <c r="AS12" s="47"/>
    </row>
    <row r="13" spans="2:48" ht="13.5" customHeight="1">
      <c r="P13" s="247"/>
      <c r="Q13" s="247"/>
      <c r="R13" s="360"/>
      <c r="S13" s="360"/>
      <c r="T13" s="360"/>
      <c r="U13" s="360"/>
      <c r="V13" s="360"/>
      <c r="W13" s="360"/>
      <c r="X13" s="362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197"/>
      <c r="AR13" s="197"/>
      <c r="AS13" s="47"/>
    </row>
    <row r="14" spans="2:48" ht="13.5" customHeight="1">
      <c r="P14" s="274" t="s">
        <v>709</v>
      </c>
      <c r="Q14" s="274"/>
      <c r="R14" s="299" t="s">
        <v>713</v>
      </c>
      <c r="S14" s="299"/>
      <c r="T14" s="299"/>
      <c r="U14" s="299"/>
      <c r="V14" s="299"/>
      <c r="W14" s="299"/>
      <c r="X14" s="355" t="s">
        <v>726</v>
      </c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4"/>
      <c r="AL14" s="274"/>
      <c r="AM14" s="274"/>
      <c r="AN14" s="274"/>
      <c r="AO14" s="274"/>
      <c r="AP14" s="274"/>
      <c r="AQ14" s="194"/>
      <c r="AR14" s="194"/>
    </row>
    <row r="15" spans="2:48" ht="13.5" customHeight="1">
      <c r="P15" s="277"/>
      <c r="Q15" s="277"/>
      <c r="R15" s="300"/>
      <c r="S15" s="300"/>
      <c r="T15" s="300"/>
      <c r="U15" s="300"/>
      <c r="V15" s="300"/>
      <c r="W15" s="300"/>
      <c r="X15" s="356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77"/>
      <c r="AN15" s="277"/>
      <c r="AO15" s="277"/>
      <c r="AP15" s="277"/>
      <c r="AQ15" s="194"/>
      <c r="AR15" s="194"/>
    </row>
    <row r="16" spans="2:48" ht="13.5" customHeight="1">
      <c r="P16" s="274" t="s">
        <v>710</v>
      </c>
      <c r="Q16" s="274"/>
      <c r="R16" s="299" t="s">
        <v>743</v>
      </c>
      <c r="S16" s="299"/>
      <c r="T16" s="299"/>
      <c r="U16" s="299"/>
      <c r="V16" s="299"/>
      <c r="W16" s="299"/>
      <c r="X16" s="355" t="s">
        <v>726</v>
      </c>
      <c r="Y16" s="274"/>
      <c r="Z16" s="274"/>
      <c r="AA16" s="274"/>
      <c r="AB16" s="274"/>
      <c r="AC16" s="274"/>
      <c r="AD16" s="274"/>
      <c r="AE16" s="274"/>
      <c r="AF16" s="274"/>
      <c r="AG16" s="274"/>
      <c r="AH16" s="274" t="s">
        <v>744</v>
      </c>
      <c r="AI16" s="274"/>
      <c r="AJ16" s="274"/>
      <c r="AK16" s="274"/>
      <c r="AL16" s="274"/>
      <c r="AM16" s="274"/>
      <c r="AN16" s="274"/>
      <c r="AO16" s="274"/>
      <c r="AP16" s="274"/>
      <c r="AQ16" s="194"/>
      <c r="AR16" s="194"/>
      <c r="AS16" s="47"/>
    </row>
    <row r="17" spans="3:48" ht="13.5" customHeight="1">
      <c r="P17" s="277"/>
      <c r="Q17" s="277"/>
      <c r="R17" s="300"/>
      <c r="S17" s="300"/>
      <c r="T17" s="300"/>
      <c r="U17" s="300"/>
      <c r="V17" s="300"/>
      <c r="W17" s="300"/>
      <c r="X17" s="356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  <c r="AI17" s="277"/>
      <c r="AJ17" s="277"/>
      <c r="AK17" s="277"/>
      <c r="AL17" s="277"/>
      <c r="AM17" s="277"/>
      <c r="AN17" s="277"/>
      <c r="AO17" s="277"/>
      <c r="AP17" s="277"/>
      <c r="AQ17" s="194"/>
      <c r="AR17" s="194"/>
      <c r="AS17" s="176"/>
    </row>
    <row r="18" spans="3:48" ht="13.5" customHeight="1">
      <c r="P18" s="274" t="s">
        <v>711</v>
      </c>
      <c r="Q18" s="274"/>
      <c r="R18" s="357" t="s">
        <v>718</v>
      </c>
      <c r="S18" s="357"/>
      <c r="T18" s="357"/>
      <c r="U18" s="357"/>
      <c r="V18" s="357"/>
      <c r="W18" s="357"/>
      <c r="X18" s="357"/>
      <c r="Y18" s="357"/>
      <c r="Z18" s="357"/>
      <c r="AA18" s="357"/>
      <c r="AB18" s="357"/>
      <c r="AC18" s="357"/>
      <c r="AD18" s="357"/>
      <c r="AE18" s="357"/>
      <c r="AF18" s="357"/>
      <c r="AG18" s="357"/>
      <c r="AH18" s="357"/>
      <c r="AI18" s="357"/>
      <c r="AJ18" s="357"/>
      <c r="AK18" s="357"/>
      <c r="AL18" s="357"/>
      <c r="AM18" s="357"/>
      <c r="AN18" s="357"/>
      <c r="AO18" s="357"/>
      <c r="AP18" s="357"/>
      <c r="AQ18" s="194"/>
      <c r="AR18" s="194"/>
      <c r="AS18" s="176"/>
    </row>
    <row r="19" spans="3:48" s="74" customFormat="1" ht="13.5" customHeight="1">
      <c r="P19" s="277"/>
      <c r="Q19" s="277"/>
      <c r="R19" s="358"/>
      <c r="S19" s="358"/>
      <c r="T19" s="358"/>
      <c r="U19" s="358"/>
      <c r="V19" s="358"/>
      <c r="W19" s="358"/>
      <c r="X19" s="358"/>
      <c r="Y19" s="358"/>
      <c r="Z19" s="358"/>
      <c r="AA19" s="358"/>
      <c r="AB19" s="358"/>
      <c r="AC19" s="358"/>
      <c r="AD19" s="358"/>
      <c r="AE19" s="358"/>
      <c r="AF19" s="358"/>
      <c r="AG19" s="358"/>
      <c r="AH19" s="358"/>
      <c r="AI19" s="358"/>
      <c r="AJ19" s="358"/>
      <c r="AK19" s="358"/>
      <c r="AL19" s="358"/>
      <c r="AM19" s="358"/>
      <c r="AN19" s="358"/>
      <c r="AO19" s="358"/>
      <c r="AP19" s="358"/>
      <c r="AQ19" s="194"/>
      <c r="AR19" s="194"/>
      <c r="AS19" s="194"/>
      <c r="AT19" s="174"/>
      <c r="AU19" s="174"/>
      <c r="AV19" s="174"/>
    </row>
    <row r="20" spans="3:48" ht="9.9499999999999993" customHeight="1">
      <c r="C20" s="165"/>
      <c r="D20" s="165"/>
      <c r="E20" s="165"/>
      <c r="F20" s="165"/>
      <c r="G20" s="165"/>
      <c r="H20" s="165"/>
      <c r="I20" s="165"/>
      <c r="J20" s="166"/>
      <c r="K20" s="167"/>
      <c r="L20" s="167"/>
      <c r="M20" s="168"/>
      <c r="N20" s="168"/>
      <c r="O20" s="167"/>
      <c r="P20" s="167"/>
      <c r="Q20" s="212"/>
      <c r="R20" s="212"/>
      <c r="S20" s="169"/>
      <c r="T20" s="212"/>
      <c r="U20" s="212"/>
      <c r="V20" s="170"/>
      <c r="W20" s="170"/>
      <c r="X20" s="202"/>
      <c r="Y20" s="202"/>
      <c r="Z20" s="202"/>
      <c r="AA20" s="202"/>
      <c r="AB20" s="202"/>
      <c r="AC20" s="171"/>
      <c r="AD20" s="209"/>
      <c r="AE20" s="209"/>
      <c r="AF20" s="209"/>
      <c r="AG20" s="209"/>
      <c r="AH20" s="209"/>
      <c r="AI20" s="172"/>
      <c r="AJ20" s="172"/>
      <c r="AK20" s="161"/>
      <c r="AL20" s="161"/>
      <c r="AM20" s="161"/>
      <c r="AN20" s="161"/>
      <c r="AO20" s="161"/>
      <c r="AP20" s="161"/>
      <c r="AQ20" s="211"/>
      <c r="AR20" s="211"/>
    </row>
    <row r="21" spans="3:48" ht="28.35" customHeight="1">
      <c r="C21" s="270" t="s">
        <v>714</v>
      </c>
      <c r="D21" s="271"/>
      <c r="E21" s="271"/>
      <c r="F21" s="271"/>
      <c r="G21" s="271"/>
      <c r="H21" s="372"/>
      <c r="I21" s="270"/>
      <c r="J21" s="271"/>
      <c r="K21" s="305" t="s">
        <v>746</v>
      </c>
      <c r="L21" s="305"/>
      <c r="M21" s="373"/>
      <c r="N21" s="373"/>
      <c r="O21" s="305" t="s">
        <v>476</v>
      </c>
      <c r="P21" s="305"/>
      <c r="Q21" s="374"/>
      <c r="R21" s="374"/>
      <c r="S21" s="158" t="s">
        <v>477</v>
      </c>
      <c r="T21" s="374"/>
      <c r="U21" s="374"/>
      <c r="V21" s="304" t="s">
        <v>478</v>
      </c>
      <c r="W21" s="304"/>
      <c r="X21" s="466" t="s">
        <v>736</v>
      </c>
      <c r="Y21" s="466"/>
      <c r="Z21" s="466"/>
      <c r="AA21" s="466"/>
      <c r="AB21" s="466"/>
      <c r="AC21" s="158"/>
      <c r="AD21" s="238"/>
      <c r="AE21" s="238"/>
      <c r="AF21" s="238"/>
      <c r="AG21" s="238"/>
      <c r="AH21" s="200"/>
      <c r="AI21" s="117"/>
      <c r="AJ21" s="117"/>
      <c r="AK21" s="206"/>
      <c r="AL21" s="370"/>
      <c r="AM21" s="370"/>
      <c r="AN21" s="370"/>
      <c r="AO21" s="370"/>
      <c r="AP21" s="371"/>
      <c r="AQ21" s="211"/>
      <c r="AR21" s="211"/>
    </row>
    <row r="22" spans="3:48" ht="28.35" customHeight="1">
      <c r="C22" s="273" t="s">
        <v>724</v>
      </c>
      <c r="D22" s="274"/>
      <c r="E22" s="274"/>
      <c r="F22" s="274"/>
      <c r="G22" s="274"/>
      <c r="H22" s="275"/>
      <c r="I22" s="284"/>
      <c r="J22" s="285"/>
      <c r="K22" s="285"/>
      <c r="L22" s="285"/>
      <c r="M22" s="285"/>
      <c r="N22" s="285"/>
      <c r="O22" s="285"/>
      <c r="P22" s="285"/>
      <c r="Q22" s="285"/>
      <c r="R22" s="285"/>
      <c r="S22" s="285"/>
      <c r="T22" s="285"/>
      <c r="U22" s="285"/>
      <c r="V22" s="285"/>
      <c r="W22" s="285"/>
      <c r="X22" s="285"/>
      <c r="Y22" s="285"/>
      <c r="Z22" s="285"/>
      <c r="AA22" s="285"/>
      <c r="AB22" s="285"/>
      <c r="AC22" s="285"/>
      <c r="AD22" s="285"/>
      <c r="AE22" s="285"/>
      <c r="AF22" s="285"/>
      <c r="AG22" s="285"/>
      <c r="AH22" s="285"/>
      <c r="AI22" s="285"/>
      <c r="AJ22" s="285"/>
      <c r="AK22" s="285"/>
      <c r="AL22" s="285"/>
      <c r="AM22" s="285"/>
      <c r="AN22" s="285"/>
      <c r="AO22" s="285"/>
      <c r="AP22" s="414"/>
      <c r="AQ22" s="194"/>
      <c r="AR22" s="194"/>
    </row>
    <row r="23" spans="3:48" ht="15" customHeight="1">
      <c r="C23" s="273" t="s">
        <v>707</v>
      </c>
      <c r="D23" s="274"/>
      <c r="E23" s="274"/>
      <c r="F23" s="274"/>
      <c r="G23" s="274"/>
      <c r="H23" s="275"/>
      <c r="I23" s="449" t="s">
        <v>723</v>
      </c>
      <c r="J23" s="450"/>
      <c r="K23" s="450"/>
      <c r="L23" s="450"/>
      <c r="M23" s="450"/>
      <c r="N23" s="450"/>
      <c r="O23" s="450"/>
      <c r="P23" s="450"/>
      <c r="Q23" s="450"/>
      <c r="R23" s="450"/>
      <c r="S23" s="450"/>
      <c r="T23" s="450"/>
      <c r="U23" s="450"/>
      <c r="V23" s="450"/>
      <c r="W23" s="450"/>
      <c r="X23" s="450"/>
      <c r="Y23" s="451"/>
      <c r="Z23" s="261"/>
      <c r="AA23" s="262"/>
      <c r="AB23" s="262"/>
      <c r="AC23" s="262"/>
      <c r="AD23" s="262"/>
      <c r="AE23" s="262"/>
      <c r="AF23" s="262"/>
      <c r="AG23" s="262"/>
      <c r="AH23" s="262"/>
      <c r="AI23" s="262"/>
      <c r="AJ23" s="262"/>
      <c r="AK23" s="262"/>
      <c r="AL23" s="262"/>
      <c r="AM23" s="262"/>
      <c r="AN23" s="262"/>
      <c r="AO23" s="262"/>
      <c r="AP23" s="263"/>
      <c r="AQ23" s="197"/>
      <c r="AR23" s="197"/>
    </row>
    <row r="24" spans="3:48" ht="15" customHeight="1">
      <c r="C24" s="255"/>
      <c r="D24" s="247"/>
      <c r="E24" s="247"/>
      <c r="F24" s="247"/>
      <c r="G24" s="247"/>
      <c r="H24" s="363"/>
      <c r="I24" s="452"/>
      <c r="J24" s="453"/>
      <c r="K24" s="453"/>
      <c r="L24" s="453"/>
      <c r="M24" s="453"/>
      <c r="N24" s="453"/>
      <c r="O24" s="453"/>
      <c r="P24" s="453"/>
      <c r="Q24" s="453"/>
      <c r="R24" s="453"/>
      <c r="S24" s="453"/>
      <c r="T24" s="453"/>
      <c r="U24" s="453"/>
      <c r="V24" s="453"/>
      <c r="W24" s="453"/>
      <c r="X24" s="453"/>
      <c r="Y24" s="454"/>
      <c r="Z24" s="267"/>
      <c r="AA24" s="268"/>
      <c r="AB24" s="268"/>
      <c r="AC24" s="268"/>
      <c r="AD24" s="268"/>
      <c r="AE24" s="268"/>
      <c r="AF24" s="268"/>
      <c r="AG24" s="268"/>
      <c r="AH24" s="268"/>
      <c r="AI24" s="268"/>
      <c r="AJ24" s="268"/>
      <c r="AK24" s="268"/>
      <c r="AL24" s="268"/>
      <c r="AM24" s="268"/>
      <c r="AN24" s="268"/>
      <c r="AO24" s="268"/>
      <c r="AP24" s="269"/>
      <c r="AQ24" s="197"/>
      <c r="AR24" s="197"/>
    </row>
    <row r="25" spans="3:48" ht="12.95" customHeight="1">
      <c r="C25" s="255"/>
      <c r="D25" s="247"/>
      <c r="E25" s="247"/>
      <c r="F25" s="247"/>
      <c r="G25" s="247"/>
      <c r="H25" s="247"/>
      <c r="I25" s="455" t="s">
        <v>720</v>
      </c>
      <c r="J25" s="455"/>
      <c r="K25" s="455"/>
      <c r="L25" s="455"/>
      <c r="M25" s="455"/>
      <c r="N25" s="455"/>
      <c r="O25" s="455"/>
      <c r="P25" s="455"/>
      <c r="Q25" s="455"/>
      <c r="R25" s="455"/>
      <c r="S25" s="455"/>
      <c r="T25" s="455"/>
      <c r="U25" s="455"/>
      <c r="V25" s="455"/>
      <c r="W25" s="455"/>
      <c r="X25" s="455"/>
      <c r="Y25" s="455"/>
      <c r="Z25" s="445" t="s">
        <v>727</v>
      </c>
      <c r="AA25" s="303"/>
      <c r="AB25" s="303"/>
      <c r="AC25" s="303"/>
      <c r="AD25" s="303"/>
      <c r="AE25" s="303"/>
      <c r="AF25" s="303"/>
      <c r="AG25" s="303"/>
      <c r="AH25" s="303"/>
      <c r="AI25" s="303"/>
      <c r="AJ25" s="303"/>
      <c r="AK25" s="303"/>
      <c r="AL25" s="303"/>
      <c r="AM25" s="303"/>
      <c r="AN25" s="303"/>
      <c r="AO25" s="303"/>
      <c r="AP25" s="446"/>
      <c r="AQ25" s="201"/>
      <c r="AR25" s="201"/>
      <c r="AS25" s="177"/>
    </row>
    <row r="26" spans="3:48" ht="12.95" customHeight="1">
      <c r="C26" s="276"/>
      <c r="D26" s="277"/>
      <c r="E26" s="277"/>
      <c r="F26" s="277"/>
      <c r="G26" s="277"/>
      <c r="H26" s="277"/>
      <c r="I26" s="455"/>
      <c r="J26" s="455"/>
      <c r="K26" s="455"/>
      <c r="L26" s="455"/>
      <c r="M26" s="455"/>
      <c r="N26" s="455"/>
      <c r="O26" s="455"/>
      <c r="P26" s="455"/>
      <c r="Q26" s="455"/>
      <c r="R26" s="455"/>
      <c r="S26" s="455"/>
      <c r="T26" s="455"/>
      <c r="U26" s="455"/>
      <c r="V26" s="455"/>
      <c r="W26" s="455"/>
      <c r="X26" s="455"/>
      <c r="Y26" s="455"/>
      <c r="Z26" s="447"/>
      <c r="AA26" s="298"/>
      <c r="AB26" s="298"/>
      <c r="AC26" s="298"/>
      <c r="AD26" s="298"/>
      <c r="AE26" s="298"/>
      <c r="AF26" s="298"/>
      <c r="AG26" s="298"/>
      <c r="AH26" s="298"/>
      <c r="AI26" s="298"/>
      <c r="AJ26" s="298"/>
      <c r="AK26" s="298"/>
      <c r="AL26" s="298"/>
      <c r="AM26" s="298"/>
      <c r="AN26" s="298"/>
      <c r="AO26" s="298"/>
      <c r="AP26" s="448"/>
      <c r="AQ26" s="201"/>
      <c r="AR26" s="201"/>
      <c r="AS26" s="177"/>
    </row>
    <row r="27" spans="3:48" ht="24" customHeight="1">
      <c r="C27" s="364" t="s">
        <v>715</v>
      </c>
      <c r="D27" s="365"/>
      <c r="E27" s="365"/>
      <c r="F27" s="365"/>
      <c r="G27" s="365"/>
      <c r="H27" s="366"/>
      <c r="I27" s="460" t="s">
        <v>732</v>
      </c>
      <c r="J27" s="459" t="s">
        <v>626</v>
      </c>
      <c r="K27" s="459"/>
      <c r="L27" s="345" t="s">
        <v>441</v>
      </c>
      <c r="M27" s="346"/>
      <c r="N27" s="346"/>
      <c r="O27" s="346"/>
      <c r="P27" s="346"/>
      <c r="Q27" s="351"/>
      <c r="R27" s="351"/>
      <c r="S27" s="351"/>
      <c r="T27" s="265" t="s">
        <v>1</v>
      </c>
      <c r="U27" s="265" t="s">
        <v>734</v>
      </c>
      <c r="V27" s="265"/>
      <c r="W27" s="265"/>
      <c r="X27" s="265"/>
      <c r="Y27" s="266" t="s">
        <v>1</v>
      </c>
      <c r="Z27" s="405" t="s">
        <v>730</v>
      </c>
      <c r="AA27" s="382" t="s">
        <v>626</v>
      </c>
      <c r="AB27" s="383"/>
      <c r="AC27" s="346" t="s">
        <v>701</v>
      </c>
      <c r="AD27" s="346"/>
      <c r="AE27" s="346"/>
      <c r="AF27" s="346"/>
      <c r="AG27" s="346"/>
      <c r="AH27" s="351"/>
      <c r="AI27" s="351"/>
      <c r="AJ27" s="351"/>
      <c r="AK27" s="195" t="s">
        <v>1</v>
      </c>
      <c r="AL27" s="195" t="s">
        <v>494</v>
      </c>
      <c r="AM27" s="262"/>
      <c r="AN27" s="262"/>
      <c r="AO27" s="262"/>
      <c r="AP27" s="196" t="s">
        <v>1</v>
      </c>
      <c r="AQ27" s="197"/>
      <c r="AR27" s="197"/>
    </row>
    <row r="28" spans="3:48" ht="24" customHeight="1">
      <c r="C28" s="367"/>
      <c r="D28" s="368"/>
      <c r="E28" s="368"/>
      <c r="F28" s="368"/>
      <c r="G28" s="368"/>
      <c r="H28" s="369"/>
      <c r="I28" s="460"/>
      <c r="J28" s="459"/>
      <c r="K28" s="459"/>
      <c r="L28" s="347"/>
      <c r="M28" s="348"/>
      <c r="N28" s="348"/>
      <c r="O28" s="348"/>
      <c r="P28" s="348"/>
      <c r="Q28" s="352"/>
      <c r="R28" s="352"/>
      <c r="S28" s="352"/>
      <c r="T28" s="265"/>
      <c r="U28" s="265"/>
      <c r="V28" s="265"/>
      <c r="W28" s="265"/>
      <c r="X28" s="265"/>
      <c r="Y28" s="266"/>
      <c r="Z28" s="405"/>
      <c r="AA28" s="407" t="s">
        <v>626</v>
      </c>
      <c r="AB28" s="408"/>
      <c r="AC28" s="406" t="s">
        <v>702</v>
      </c>
      <c r="AD28" s="406"/>
      <c r="AE28" s="406"/>
      <c r="AF28" s="406"/>
      <c r="AG28" s="406"/>
      <c r="AH28" s="375"/>
      <c r="AI28" s="375"/>
      <c r="AJ28" s="375"/>
      <c r="AK28" s="210" t="s">
        <v>1</v>
      </c>
      <c r="AL28" s="210" t="s">
        <v>494</v>
      </c>
      <c r="AM28" s="376"/>
      <c r="AN28" s="376"/>
      <c r="AO28" s="376"/>
      <c r="AP28" s="190" t="s">
        <v>1</v>
      </c>
      <c r="AQ28" s="197"/>
      <c r="AR28" s="197"/>
    </row>
    <row r="29" spans="3:48" ht="24" customHeight="1">
      <c r="C29" s="367"/>
      <c r="D29" s="368"/>
      <c r="E29" s="368"/>
      <c r="F29" s="368"/>
      <c r="G29" s="368"/>
      <c r="H29" s="369"/>
      <c r="I29" s="460"/>
      <c r="J29" s="459"/>
      <c r="K29" s="459"/>
      <c r="L29" s="349"/>
      <c r="M29" s="350"/>
      <c r="N29" s="350"/>
      <c r="O29" s="350"/>
      <c r="P29" s="350"/>
      <c r="Q29" s="353"/>
      <c r="R29" s="353"/>
      <c r="S29" s="353"/>
      <c r="T29" s="268"/>
      <c r="U29" s="268"/>
      <c r="V29" s="268"/>
      <c r="W29" s="268"/>
      <c r="X29" s="268"/>
      <c r="Y29" s="269"/>
      <c r="Z29" s="405"/>
      <c r="AA29" s="377" t="s">
        <v>626</v>
      </c>
      <c r="AB29" s="378"/>
      <c r="AC29" s="379" t="s">
        <v>703</v>
      </c>
      <c r="AD29" s="379"/>
      <c r="AE29" s="379"/>
      <c r="AF29" s="379"/>
      <c r="AG29" s="379"/>
      <c r="AH29" s="380"/>
      <c r="AI29" s="380"/>
      <c r="AJ29" s="380"/>
      <c r="AK29" s="204" t="s">
        <v>1</v>
      </c>
      <c r="AL29" s="204" t="s">
        <v>494</v>
      </c>
      <c r="AM29" s="381"/>
      <c r="AN29" s="381"/>
      <c r="AO29" s="381"/>
      <c r="AP29" s="189" t="s">
        <v>1</v>
      </c>
      <c r="AQ29" s="197"/>
      <c r="AR29" s="197"/>
    </row>
    <row r="30" spans="3:48" ht="24" customHeight="1">
      <c r="C30" s="186"/>
      <c r="D30" s="187"/>
      <c r="E30" s="187"/>
      <c r="F30" s="187"/>
      <c r="G30" s="187"/>
      <c r="H30" s="188"/>
      <c r="I30" s="461" t="s">
        <v>733</v>
      </c>
      <c r="J30" s="392" t="s">
        <v>626</v>
      </c>
      <c r="K30" s="393"/>
      <c r="L30" s="394" t="s">
        <v>698</v>
      </c>
      <c r="M30" s="394"/>
      <c r="N30" s="394"/>
      <c r="O30" s="394"/>
      <c r="P30" s="394"/>
      <c r="Q30" s="395"/>
      <c r="R30" s="395"/>
      <c r="S30" s="395"/>
      <c r="T30" s="215" t="s">
        <v>1</v>
      </c>
      <c r="U30" s="215" t="s">
        <v>494</v>
      </c>
      <c r="V30" s="271"/>
      <c r="W30" s="271"/>
      <c r="X30" s="271"/>
      <c r="Y30" s="216" t="s">
        <v>1</v>
      </c>
      <c r="Z30" s="405"/>
      <c r="AA30" s="396" t="s">
        <v>626</v>
      </c>
      <c r="AB30" s="397"/>
      <c r="AC30" s="348" t="s">
        <v>704</v>
      </c>
      <c r="AD30" s="348"/>
      <c r="AE30" s="348"/>
      <c r="AF30" s="348"/>
      <c r="AG30" s="348"/>
      <c r="AH30" s="351"/>
      <c r="AI30" s="351"/>
      <c r="AJ30" s="351"/>
      <c r="AK30" s="203" t="s">
        <v>1</v>
      </c>
      <c r="AL30" s="203" t="s">
        <v>494</v>
      </c>
      <c r="AM30" s="262"/>
      <c r="AN30" s="262"/>
      <c r="AO30" s="262"/>
      <c r="AP30" s="198" t="s">
        <v>1</v>
      </c>
      <c r="AQ30" s="197"/>
      <c r="AR30" s="197"/>
    </row>
    <row r="31" spans="3:48" ht="24" customHeight="1">
      <c r="C31" s="384" t="s">
        <v>716</v>
      </c>
      <c r="D31" s="385"/>
      <c r="E31" s="385"/>
      <c r="F31" s="385"/>
      <c r="G31" s="385"/>
      <c r="H31" s="386"/>
      <c r="I31" s="461"/>
      <c r="J31" s="390" t="s">
        <v>626</v>
      </c>
      <c r="K31" s="391"/>
      <c r="L31" s="350" t="s">
        <v>699</v>
      </c>
      <c r="M31" s="350"/>
      <c r="N31" s="350"/>
      <c r="O31" s="350"/>
      <c r="P31" s="350"/>
      <c r="Q31" s="353"/>
      <c r="R31" s="353"/>
      <c r="S31" s="353"/>
      <c r="T31" s="213" t="s">
        <v>1</v>
      </c>
      <c r="U31" s="213" t="s">
        <v>494</v>
      </c>
      <c r="V31" s="268"/>
      <c r="W31" s="268"/>
      <c r="X31" s="268"/>
      <c r="Y31" s="214" t="s">
        <v>1</v>
      </c>
      <c r="Z31" s="405"/>
      <c r="AA31" s="377" t="s">
        <v>626</v>
      </c>
      <c r="AB31" s="378"/>
      <c r="AC31" s="379" t="s">
        <v>705</v>
      </c>
      <c r="AD31" s="379"/>
      <c r="AE31" s="379"/>
      <c r="AF31" s="379"/>
      <c r="AG31" s="379"/>
      <c r="AH31" s="380"/>
      <c r="AI31" s="380"/>
      <c r="AJ31" s="380"/>
      <c r="AK31" s="191" t="s">
        <v>1</v>
      </c>
      <c r="AL31" s="191" t="s">
        <v>494</v>
      </c>
      <c r="AM31" s="381"/>
      <c r="AN31" s="381"/>
      <c r="AO31" s="381"/>
      <c r="AP31" s="189" t="s">
        <v>1</v>
      </c>
      <c r="AQ31" s="197"/>
      <c r="AR31" s="197"/>
    </row>
    <row r="32" spans="3:48" ht="24" customHeight="1">
      <c r="C32" s="384"/>
      <c r="D32" s="385"/>
      <c r="E32" s="385"/>
      <c r="F32" s="385"/>
      <c r="G32" s="385"/>
      <c r="H32" s="386"/>
      <c r="I32" s="461"/>
      <c r="J32" s="392" t="s">
        <v>731</v>
      </c>
      <c r="K32" s="393"/>
      <c r="L32" s="394" t="s">
        <v>4</v>
      </c>
      <c r="M32" s="394"/>
      <c r="N32" s="394"/>
      <c r="O32" s="394"/>
      <c r="P32" s="394"/>
      <c r="Q32" s="395"/>
      <c r="R32" s="395"/>
      <c r="S32" s="395"/>
      <c r="T32" s="197" t="s">
        <v>1</v>
      </c>
      <c r="U32" s="197" t="s">
        <v>494</v>
      </c>
      <c r="V32" s="271"/>
      <c r="W32" s="271"/>
      <c r="X32" s="271"/>
      <c r="Y32" s="198" t="s">
        <v>1</v>
      </c>
      <c r="Z32" s="405"/>
      <c r="AA32" s="398" t="s">
        <v>626</v>
      </c>
      <c r="AB32" s="399"/>
      <c r="AC32" s="346" t="s">
        <v>11</v>
      </c>
      <c r="AD32" s="346"/>
      <c r="AE32" s="346"/>
      <c r="AF32" s="346"/>
      <c r="AG32" s="346"/>
      <c r="AH32" s="351"/>
      <c r="AI32" s="351"/>
      <c r="AJ32" s="351"/>
      <c r="AK32" s="139" t="s">
        <v>1</v>
      </c>
      <c r="AL32" s="139" t="s">
        <v>494</v>
      </c>
      <c r="AM32" s="262"/>
      <c r="AN32" s="262"/>
      <c r="AO32" s="262"/>
      <c r="AP32" s="185" t="s">
        <v>1</v>
      </c>
      <c r="AQ32" s="197"/>
      <c r="AR32" s="197"/>
    </row>
    <row r="33" spans="3:48" ht="24" customHeight="1">
      <c r="C33" s="384"/>
      <c r="D33" s="385"/>
      <c r="E33" s="385"/>
      <c r="F33" s="385"/>
      <c r="G33" s="385"/>
      <c r="H33" s="386"/>
      <c r="I33" s="461"/>
      <c r="J33" s="392" t="s">
        <v>626</v>
      </c>
      <c r="K33" s="393"/>
      <c r="L33" s="394" t="s">
        <v>700</v>
      </c>
      <c r="M33" s="394"/>
      <c r="N33" s="394"/>
      <c r="O33" s="394"/>
      <c r="P33" s="394"/>
      <c r="Q33" s="395"/>
      <c r="R33" s="395"/>
      <c r="S33" s="395"/>
      <c r="T33" s="199" t="s">
        <v>1</v>
      </c>
      <c r="U33" s="199" t="s">
        <v>494</v>
      </c>
      <c r="V33" s="271"/>
      <c r="W33" s="271"/>
      <c r="X33" s="271"/>
      <c r="Y33" s="205" t="s">
        <v>1</v>
      </c>
      <c r="Z33" s="405"/>
      <c r="AA33" s="392" t="s">
        <v>626</v>
      </c>
      <c r="AB33" s="393"/>
      <c r="AC33" s="394" t="s">
        <v>5</v>
      </c>
      <c r="AD33" s="394"/>
      <c r="AE33" s="394"/>
      <c r="AF33" s="394"/>
      <c r="AG33" s="394"/>
      <c r="AH33" s="395"/>
      <c r="AI33" s="395"/>
      <c r="AJ33" s="395"/>
      <c r="AK33" s="199" t="s">
        <v>1</v>
      </c>
      <c r="AL33" s="199" t="s">
        <v>494</v>
      </c>
      <c r="AM33" s="271"/>
      <c r="AN33" s="271"/>
      <c r="AO33" s="271"/>
      <c r="AP33" s="205" t="s">
        <v>1</v>
      </c>
      <c r="AQ33" s="180"/>
      <c r="AR33" s="180"/>
    </row>
    <row r="34" spans="3:48" ht="17.25" customHeight="1">
      <c r="C34" s="384"/>
      <c r="D34" s="385"/>
      <c r="E34" s="385"/>
      <c r="F34" s="385"/>
      <c r="G34" s="385"/>
      <c r="H34" s="386"/>
      <c r="I34" s="462" t="s">
        <v>739</v>
      </c>
      <c r="J34" s="463"/>
      <c r="K34" s="463"/>
      <c r="L34" s="470" t="s">
        <v>741</v>
      </c>
      <c r="M34" s="470"/>
      <c r="N34" s="470"/>
      <c r="O34" s="470"/>
      <c r="P34" s="470"/>
      <c r="Q34" s="470"/>
      <c r="R34" s="470"/>
      <c r="S34" s="470"/>
      <c r="T34" s="470"/>
      <c r="U34" s="470"/>
      <c r="V34" s="470"/>
      <c r="W34" s="470"/>
      <c r="X34" s="470"/>
      <c r="Y34" s="262" t="s">
        <v>1</v>
      </c>
      <c r="Z34" s="262" t="s">
        <v>740</v>
      </c>
      <c r="AA34" s="262"/>
      <c r="AB34" s="262"/>
      <c r="AC34" s="262"/>
      <c r="AD34" s="262" t="s">
        <v>1</v>
      </c>
      <c r="AE34" s="262"/>
      <c r="AF34" s="262"/>
      <c r="AG34" s="262"/>
      <c r="AH34" s="262"/>
      <c r="AI34" s="262"/>
      <c r="AJ34" s="262"/>
      <c r="AK34" s="262"/>
      <c r="AL34" s="262"/>
      <c r="AM34" s="262"/>
      <c r="AN34" s="262"/>
      <c r="AO34" s="262"/>
      <c r="AP34" s="263"/>
      <c r="AQ34" s="180"/>
      <c r="AR34" s="180"/>
    </row>
    <row r="35" spans="3:48" ht="17.25" customHeight="1">
      <c r="C35" s="387"/>
      <c r="D35" s="388"/>
      <c r="E35" s="388"/>
      <c r="F35" s="388"/>
      <c r="G35" s="388"/>
      <c r="H35" s="389"/>
      <c r="I35" s="464"/>
      <c r="J35" s="465"/>
      <c r="K35" s="465"/>
      <c r="L35" s="471"/>
      <c r="M35" s="471"/>
      <c r="N35" s="471"/>
      <c r="O35" s="471"/>
      <c r="P35" s="471"/>
      <c r="Q35" s="471"/>
      <c r="R35" s="471"/>
      <c r="S35" s="471"/>
      <c r="T35" s="471"/>
      <c r="U35" s="471"/>
      <c r="V35" s="471"/>
      <c r="W35" s="471"/>
      <c r="X35" s="471"/>
      <c r="Y35" s="268"/>
      <c r="Z35" s="268"/>
      <c r="AA35" s="268"/>
      <c r="AB35" s="268"/>
      <c r="AC35" s="268"/>
      <c r="AD35" s="268"/>
      <c r="AE35" s="268"/>
      <c r="AF35" s="268"/>
      <c r="AG35" s="268"/>
      <c r="AH35" s="268"/>
      <c r="AI35" s="268"/>
      <c r="AJ35" s="268"/>
      <c r="AK35" s="268"/>
      <c r="AL35" s="268"/>
      <c r="AM35" s="268"/>
      <c r="AN35" s="268"/>
      <c r="AO35" s="268"/>
      <c r="AP35" s="269"/>
      <c r="AQ35" s="181"/>
      <c r="AR35" s="181"/>
    </row>
    <row r="36" spans="3:48" ht="27" customHeight="1">
      <c r="C36" s="284" t="s">
        <v>451</v>
      </c>
      <c r="D36" s="285"/>
      <c r="E36" s="285"/>
      <c r="F36" s="285"/>
      <c r="G36" s="285"/>
      <c r="H36" s="414"/>
      <c r="I36" s="456" t="s">
        <v>742</v>
      </c>
      <c r="J36" s="457"/>
      <c r="K36" s="457"/>
      <c r="L36" s="457"/>
      <c r="M36" s="457"/>
      <c r="N36" s="457"/>
      <c r="O36" s="457"/>
      <c r="P36" s="457"/>
      <c r="Q36" s="457"/>
      <c r="R36" s="457"/>
      <c r="S36" s="457"/>
      <c r="T36" s="457"/>
      <c r="U36" s="457"/>
      <c r="V36" s="457"/>
      <c r="W36" s="457"/>
      <c r="X36" s="457"/>
      <c r="Y36" s="457"/>
      <c r="Z36" s="457"/>
      <c r="AA36" s="457"/>
      <c r="AB36" s="457"/>
      <c r="AC36" s="457"/>
      <c r="AD36" s="457"/>
      <c r="AE36" s="457"/>
      <c r="AF36" s="457"/>
      <c r="AG36" s="457"/>
      <c r="AH36" s="457"/>
      <c r="AI36" s="457"/>
      <c r="AJ36" s="457"/>
      <c r="AK36" s="457"/>
      <c r="AL36" s="457"/>
      <c r="AM36" s="457"/>
      <c r="AN36" s="457"/>
      <c r="AO36" s="457"/>
      <c r="AP36" s="458"/>
      <c r="AQ36" s="182"/>
      <c r="AR36" s="182"/>
    </row>
    <row r="37" spans="3:48" ht="28.35" customHeight="1">
      <c r="C37" s="284" t="s">
        <v>717</v>
      </c>
      <c r="D37" s="285"/>
      <c r="E37" s="285"/>
      <c r="F37" s="285"/>
      <c r="G37" s="285"/>
      <c r="H37" s="414"/>
      <c r="I37" s="251" t="s">
        <v>454</v>
      </c>
      <c r="J37" s="251"/>
      <c r="K37" s="251"/>
      <c r="L37" s="251" t="s">
        <v>706</v>
      </c>
      <c r="M37" s="251"/>
      <c r="N37" s="251"/>
      <c r="O37" s="285" t="s">
        <v>630</v>
      </c>
      <c r="P37" s="285"/>
      <c r="Q37" s="285"/>
      <c r="R37" s="285"/>
      <c r="S37" s="285"/>
      <c r="T37" s="285"/>
      <c r="U37" s="285"/>
      <c r="V37" s="285"/>
      <c r="W37" s="285"/>
      <c r="X37" s="285"/>
      <c r="Y37" s="285"/>
      <c r="Z37" s="285"/>
      <c r="AA37" s="285"/>
      <c r="AB37" s="285"/>
      <c r="AC37" s="285"/>
      <c r="AD37" s="285"/>
      <c r="AE37" s="285"/>
      <c r="AF37" s="285"/>
      <c r="AG37" s="285"/>
      <c r="AH37" s="285"/>
      <c r="AI37" s="285"/>
      <c r="AJ37" s="285"/>
      <c r="AK37" s="285"/>
      <c r="AL37" s="285"/>
      <c r="AM37" s="285"/>
      <c r="AN37" s="285"/>
      <c r="AO37" s="285"/>
      <c r="AP37" s="414"/>
      <c r="AQ37" s="194"/>
      <c r="AR37" s="194"/>
    </row>
    <row r="38" spans="3:48" ht="35.1" customHeight="1">
      <c r="C38" s="270" t="s">
        <v>692</v>
      </c>
      <c r="D38" s="271"/>
      <c r="E38" s="271"/>
      <c r="F38" s="271"/>
      <c r="G38" s="271"/>
      <c r="H38" s="372"/>
      <c r="I38" s="270"/>
      <c r="J38" s="271"/>
      <c r="K38" s="271"/>
      <c r="L38" s="271"/>
      <c r="M38" s="271"/>
      <c r="N38" s="271"/>
      <c r="O38" s="271"/>
      <c r="P38" s="271"/>
      <c r="Q38" s="271"/>
      <c r="R38" s="271"/>
      <c r="S38" s="271"/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  <c r="AF38" s="271"/>
      <c r="AG38" s="271"/>
      <c r="AH38" s="271"/>
      <c r="AI38" s="271"/>
      <c r="AJ38" s="271"/>
      <c r="AK38" s="271"/>
      <c r="AL38" s="271"/>
      <c r="AM38" s="271"/>
      <c r="AN38" s="271"/>
      <c r="AO38" s="271"/>
      <c r="AP38" s="372"/>
      <c r="AQ38" s="194"/>
      <c r="AR38" s="194"/>
    </row>
    <row r="39" spans="3:48" ht="13.5" customHeight="1">
      <c r="C39" s="197"/>
      <c r="D39" s="197"/>
      <c r="E39" s="197"/>
      <c r="F39" s="197"/>
      <c r="G39" s="197"/>
      <c r="H39" s="197"/>
      <c r="I39" s="197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4"/>
      <c r="AO39" s="194"/>
      <c r="AP39" s="194"/>
      <c r="AQ39" s="194"/>
      <c r="AR39" s="194"/>
    </row>
    <row r="40" spans="3:48" ht="20.100000000000001" customHeight="1" thickBot="1">
      <c r="C40" s="56" t="s">
        <v>725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4"/>
      <c r="AM40" s="194"/>
      <c r="AN40" s="194"/>
      <c r="AO40" s="194"/>
      <c r="AP40" s="194"/>
      <c r="AQ40" s="194"/>
      <c r="AR40" s="194"/>
    </row>
    <row r="41" spans="3:48" ht="24.95" customHeight="1">
      <c r="C41" s="244" t="s">
        <v>721</v>
      </c>
      <c r="D41" s="245"/>
      <c r="E41" s="245"/>
      <c r="F41" s="245"/>
      <c r="G41" s="245"/>
      <c r="H41" s="245"/>
      <c r="I41" s="475" t="s">
        <v>728</v>
      </c>
      <c r="J41" s="475"/>
      <c r="K41" s="475"/>
      <c r="L41" s="475"/>
      <c r="M41" s="475"/>
      <c r="N41" s="475"/>
      <c r="O41" s="475"/>
      <c r="P41" s="475"/>
      <c r="Q41" s="475"/>
      <c r="R41" s="409"/>
      <c r="S41" s="410"/>
      <c r="T41" s="411"/>
      <c r="U41" s="410"/>
      <c r="V41" s="411"/>
      <c r="W41" s="412"/>
      <c r="X41" s="411"/>
      <c r="Y41" s="413"/>
      <c r="Z41" s="412"/>
      <c r="AA41" s="410"/>
      <c r="AB41" s="411"/>
      <c r="AC41" s="410"/>
      <c r="AD41" s="412"/>
      <c r="AE41" s="410"/>
      <c r="AF41" s="467" t="s">
        <v>735</v>
      </c>
      <c r="AG41" s="468"/>
      <c r="AH41" s="468"/>
      <c r="AI41" s="468"/>
      <c r="AJ41" s="468"/>
      <c r="AK41" s="468"/>
      <c r="AL41" s="468"/>
      <c r="AM41" s="468"/>
      <c r="AN41" s="468"/>
      <c r="AO41" s="468"/>
      <c r="AP41" s="469"/>
      <c r="AQ41" s="47"/>
      <c r="AR41" s="47"/>
    </row>
    <row r="42" spans="3:48" ht="24.95" customHeight="1">
      <c r="C42" s="246"/>
      <c r="D42" s="247"/>
      <c r="E42" s="247"/>
      <c r="F42" s="247"/>
      <c r="G42" s="247"/>
      <c r="H42" s="247"/>
      <c r="I42" s="251" t="s">
        <v>729</v>
      </c>
      <c r="J42" s="251"/>
      <c r="K42" s="251"/>
      <c r="L42" s="251"/>
      <c r="M42" s="251"/>
      <c r="N42" s="251"/>
      <c r="O42" s="251"/>
      <c r="P42" s="251"/>
      <c r="Q42" s="251"/>
      <c r="R42" s="415"/>
      <c r="S42" s="416"/>
      <c r="T42" s="400"/>
      <c r="U42" s="416"/>
      <c r="V42" s="400"/>
      <c r="W42" s="417"/>
      <c r="X42" s="400"/>
      <c r="Y42" s="401"/>
      <c r="Z42" s="417"/>
      <c r="AA42" s="416"/>
      <c r="AB42" s="400"/>
      <c r="AC42" s="416"/>
      <c r="AD42" s="417"/>
      <c r="AE42" s="416"/>
      <c r="AF42" s="402" t="s">
        <v>735</v>
      </c>
      <c r="AG42" s="403"/>
      <c r="AH42" s="403"/>
      <c r="AI42" s="403"/>
      <c r="AJ42" s="403"/>
      <c r="AK42" s="403"/>
      <c r="AL42" s="403"/>
      <c r="AM42" s="403"/>
      <c r="AN42" s="403"/>
      <c r="AO42" s="403"/>
      <c r="AP42" s="404"/>
      <c r="AQ42" s="47"/>
      <c r="AR42" s="47"/>
    </row>
    <row r="43" spans="3:48" ht="24.95" customHeight="1">
      <c r="C43" s="246"/>
      <c r="D43" s="247"/>
      <c r="E43" s="247"/>
      <c r="F43" s="247"/>
      <c r="G43" s="247"/>
      <c r="H43" s="247"/>
      <c r="I43" s="251" t="s">
        <v>627</v>
      </c>
      <c r="J43" s="251"/>
      <c r="K43" s="251"/>
      <c r="L43" s="251"/>
      <c r="M43" s="251"/>
      <c r="N43" s="251"/>
      <c r="O43" s="251"/>
      <c r="P43" s="251"/>
      <c r="Q43" s="251"/>
      <c r="R43" s="415"/>
      <c r="S43" s="416"/>
      <c r="T43" s="400"/>
      <c r="U43" s="416"/>
      <c r="V43" s="400"/>
      <c r="W43" s="417"/>
      <c r="X43" s="400"/>
      <c r="Y43" s="401"/>
      <c r="Z43" s="417"/>
      <c r="AA43" s="416"/>
      <c r="AB43" s="400"/>
      <c r="AC43" s="416"/>
      <c r="AD43" s="417"/>
      <c r="AE43" s="416"/>
      <c r="AF43" s="402" t="s">
        <v>735</v>
      </c>
      <c r="AG43" s="403"/>
      <c r="AH43" s="403"/>
      <c r="AI43" s="403"/>
      <c r="AJ43" s="403"/>
      <c r="AK43" s="403"/>
      <c r="AL43" s="403"/>
      <c r="AM43" s="403"/>
      <c r="AN43" s="403"/>
      <c r="AO43" s="403"/>
      <c r="AP43" s="404"/>
      <c r="AQ43" s="47"/>
      <c r="AR43" s="47"/>
    </row>
    <row r="44" spans="3:48" ht="24.95" customHeight="1" thickBot="1">
      <c r="C44" s="248"/>
      <c r="D44" s="249"/>
      <c r="E44" s="249"/>
      <c r="F44" s="249"/>
      <c r="G44" s="249"/>
      <c r="H44" s="249"/>
      <c r="I44" s="254" t="s">
        <v>461</v>
      </c>
      <c r="J44" s="254"/>
      <c r="K44" s="254"/>
      <c r="L44" s="254"/>
      <c r="M44" s="254"/>
      <c r="N44" s="254"/>
      <c r="O44" s="254"/>
      <c r="P44" s="254"/>
      <c r="Q44" s="254"/>
      <c r="R44" s="443"/>
      <c r="S44" s="441"/>
      <c r="T44" s="442"/>
      <c r="U44" s="441"/>
      <c r="V44" s="442"/>
      <c r="W44" s="440"/>
      <c r="X44" s="442"/>
      <c r="Y44" s="444"/>
      <c r="Z44" s="440"/>
      <c r="AA44" s="441"/>
      <c r="AB44" s="442"/>
      <c r="AC44" s="441"/>
      <c r="AD44" s="440"/>
      <c r="AE44" s="441"/>
      <c r="AF44" s="472" t="s">
        <v>735</v>
      </c>
      <c r="AG44" s="473"/>
      <c r="AH44" s="473"/>
      <c r="AI44" s="473"/>
      <c r="AJ44" s="473"/>
      <c r="AK44" s="473"/>
      <c r="AL44" s="473"/>
      <c r="AM44" s="473"/>
      <c r="AN44" s="473"/>
      <c r="AO44" s="473"/>
      <c r="AP44" s="474"/>
      <c r="AQ44" s="183"/>
      <c r="AR44" s="183"/>
      <c r="AS44" s="178"/>
    </row>
    <row r="45" spans="3:48" ht="20.100000000000001" customHeight="1"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03"/>
      <c r="AE45" s="103"/>
      <c r="AF45" s="103"/>
      <c r="AG45" s="103"/>
      <c r="AH45" s="103"/>
      <c r="AI45" s="103"/>
      <c r="AJ45" s="103"/>
      <c r="AK45" s="112"/>
      <c r="AL45" s="112"/>
      <c r="AM45" s="112"/>
      <c r="AN45" s="112"/>
      <c r="AO45" s="112"/>
      <c r="AP45" s="112"/>
      <c r="AQ45" s="112"/>
      <c r="AR45" s="112"/>
    </row>
    <row r="46" spans="3:48" ht="14.1" customHeight="1"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H46" s="227" t="s">
        <v>466</v>
      </c>
      <c r="AI46" s="227"/>
      <c r="AJ46" s="227"/>
      <c r="AN46" s="423" t="s">
        <v>467</v>
      </c>
      <c r="AO46" s="423"/>
      <c r="AP46" s="423"/>
      <c r="AQ46" s="207"/>
      <c r="AR46" s="207"/>
      <c r="AS46" s="56"/>
      <c r="AT46" s="194"/>
      <c r="AU46" s="247"/>
      <c r="AV46" s="247"/>
    </row>
    <row r="47" spans="3:48" ht="14.1" customHeight="1">
      <c r="C47" s="247" t="s">
        <v>465</v>
      </c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56"/>
      <c r="V47" s="56"/>
      <c r="W47" s="56"/>
      <c r="X47" s="56"/>
      <c r="Y47" s="56"/>
      <c r="Z47" s="56"/>
      <c r="AA47" s="56"/>
      <c r="AB47" s="56"/>
      <c r="AC47" s="56"/>
      <c r="AS47" s="47"/>
    </row>
    <row r="48" spans="3:48" ht="14.1" customHeight="1"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56"/>
      <c r="V48" s="56"/>
      <c r="W48" s="56"/>
      <c r="X48" s="56"/>
      <c r="Y48" s="56"/>
      <c r="Z48" s="56"/>
      <c r="AA48" s="56"/>
      <c r="AB48" s="56"/>
      <c r="AC48" s="227" t="s">
        <v>746</v>
      </c>
      <c r="AD48" s="227"/>
      <c r="AE48" s="192"/>
      <c r="AF48" s="192"/>
      <c r="AG48" s="192"/>
      <c r="AH48" s="192" t="s">
        <v>476</v>
      </c>
      <c r="AI48" s="192"/>
      <c r="AJ48" s="192"/>
      <c r="AL48" s="41" t="s">
        <v>477</v>
      </c>
      <c r="AM48" s="41"/>
      <c r="AP48" s="207" t="s">
        <v>478</v>
      </c>
      <c r="AS48" s="179"/>
      <c r="AT48" s="179"/>
      <c r="AU48" s="424"/>
      <c r="AV48" s="424"/>
    </row>
    <row r="49" spans="3:48" s="159" customFormat="1" ht="7.5" customHeight="1" thickBot="1">
      <c r="AS49" s="47"/>
      <c r="AT49" s="47"/>
      <c r="AU49" s="47"/>
      <c r="AV49" s="47"/>
    </row>
    <row r="50" spans="3:48" s="159" customFormat="1" ht="24.75" customHeight="1">
      <c r="C50" s="418" t="s">
        <v>624</v>
      </c>
      <c r="D50" s="419"/>
      <c r="E50" s="419"/>
      <c r="F50" s="419"/>
      <c r="G50" s="419"/>
      <c r="H50" s="419"/>
      <c r="I50" s="421" t="s">
        <v>625</v>
      </c>
      <c r="J50" s="419"/>
      <c r="K50" s="419"/>
      <c r="L50" s="419"/>
      <c r="M50" s="419"/>
      <c r="N50" s="420"/>
      <c r="O50" s="419"/>
      <c r="P50" s="419"/>
      <c r="Q50" s="419"/>
      <c r="R50" s="420"/>
      <c r="S50" s="421"/>
      <c r="T50" s="419"/>
      <c r="U50" s="419"/>
      <c r="V50" s="420"/>
      <c r="W50" s="421"/>
      <c r="X50" s="419"/>
      <c r="Y50" s="419"/>
      <c r="Z50" s="419"/>
      <c r="AA50" s="420"/>
      <c r="AB50" s="421"/>
      <c r="AC50" s="419"/>
      <c r="AD50" s="419"/>
      <c r="AE50" s="422"/>
      <c r="AF50" s="418" t="s">
        <v>738</v>
      </c>
      <c r="AG50" s="419"/>
      <c r="AH50" s="419"/>
      <c r="AI50" s="419"/>
      <c r="AJ50" s="419"/>
      <c r="AK50" s="420"/>
      <c r="AL50" s="421" t="s">
        <v>737</v>
      </c>
      <c r="AM50" s="419"/>
      <c r="AN50" s="419"/>
      <c r="AO50" s="419"/>
      <c r="AP50" s="422"/>
      <c r="AQ50" s="194"/>
      <c r="AR50" s="194"/>
      <c r="AS50" s="47"/>
      <c r="AT50" s="47"/>
      <c r="AU50" s="47"/>
      <c r="AV50" s="47"/>
    </row>
    <row r="51" spans="3:48" s="159" customFormat="1" ht="11.1" customHeight="1">
      <c r="C51" s="437"/>
      <c r="D51" s="425"/>
      <c r="E51" s="425"/>
      <c r="F51" s="425"/>
      <c r="G51" s="425"/>
      <c r="H51" s="425"/>
      <c r="I51" s="431"/>
      <c r="J51" s="425"/>
      <c r="K51" s="425"/>
      <c r="L51" s="425"/>
      <c r="M51" s="425"/>
      <c r="N51" s="426"/>
      <c r="O51" s="425"/>
      <c r="P51" s="425"/>
      <c r="Q51" s="425"/>
      <c r="R51" s="426"/>
      <c r="S51" s="431"/>
      <c r="T51" s="425"/>
      <c r="U51" s="425"/>
      <c r="V51" s="426"/>
      <c r="W51" s="431"/>
      <c r="X51" s="425"/>
      <c r="Y51" s="425"/>
      <c r="Z51" s="425"/>
      <c r="AA51" s="426"/>
      <c r="AB51" s="431"/>
      <c r="AC51" s="425"/>
      <c r="AD51" s="425"/>
      <c r="AE51" s="434"/>
      <c r="AF51" s="437"/>
      <c r="AG51" s="425"/>
      <c r="AH51" s="425"/>
      <c r="AI51" s="425"/>
      <c r="AJ51" s="425"/>
      <c r="AK51" s="426"/>
      <c r="AL51" s="431"/>
      <c r="AM51" s="425"/>
      <c r="AN51" s="425"/>
      <c r="AO51" s="425"/>
      <c r="AP51" s="434"/>
      <c r="AQ51" s="208"/>
      <c r="AR51" s="208"/>
      <c r="AS51" s="47"/>
      <c r="AT51" s="47"/>
      <c r="AU51" s="47"/>
      <c r="AV51" s="47"/>
    </row>
    <row r="52" spans="3:48" s="159" customFormat="1" ht="11.1" customHeight="1">
      <c r="C52" s="438"/>
      <c r="D52" s="427"/>
      <c r="E52" s="427"/>
      <c r="F52" s="427"/>
      <c r="G52" s="427"/>
      <c r="H52" s="427"/>
      <c r="I52" s="432"/>
      <c r="J52" s="427"/>
      <c r="K52" s="427"/>
      <c r="L52" s="427"/>
      <c r="M52" s="427"/>
      <c r="N52" s="428"/>
      <c r="O52" s="427"/>
      <c r="P52" s="427"/>
      <c r="Q52" s="427"/>
      <c r="R52" s="428"/>
      <c r="S52" s="432"/>
      <c r="T52" s="427"/>
      <c r="U52" s="427"/>
      <c r="V52" s="428"/>
      <c r="W52" s="432"/>
      <c r="X52" s="427"/>
      <c r="Y52" s="427"/>
      <c r="Z52" s="427"/>
      <c r="AA52" s="428"/>
      <c r="AB52" s="432"/>
      <c r="AC52" s="427"/>
      <c r="AD52" s="427"/>
      <c r="AE52" s="435"/>
      <c r="AF52" s="438"/>
      <c r="AG52" s="427"/>
      <c r="AH52" s="427"/>
      <c r="AI52" s="427"/>
      <c r="AJ52" s="427"/>
      <c r="AK52" s="428"/>
      <c r="AL52" s="432"/>
      <c r="AM52" s="427"/>
      <c r="AN52" s="427"/>
      <c r="AO52" s="427"/>
      <c r="AP52" s="435"/>
      <c r="AQ52" s="208"/>
      <c r="AR52" s="208"/>
      <c r="AS52" s="47"/>
      <c r="AT52" s="47"/>
      <c r="AU52" s="47"/>
      <c r="AV52" s="47"/>
    </row>
    <row r="53" spans="3:48" s="159" customFormat="1" ht="11.1" customHeight="1">
      <c r="C53" s="438"/>
      <c r="D53" s="427"/>
      <c r="E53" s="427"/>
      <c r="F53" s="427"/>
      <c r="G53" s="427"/>
      <c r="H53" s="427"/>
      <c r="I53" s="432"/>
      <c r="J53" s="427"/>
      <c r="K53" s="427"/>
      <c r="L53" s="427"/>
      <c r="M53" s="427"/>
      <c r="N53" s="428"/>
      <c r="O53" s="427"/>
      <c r="P53" s="427"/>
      <c r="Q53" s="427"/>
      <c r="R53" s="428"/>
      <c r="S53" s="432"/>
      <c r="T53" s="427"/>
      <c r="U53" s="427"/>
      <c r="V53" s="428"/>
      <c r="W53" s="432"/>
      <c r="X53" s="427"/>
      <c r="Y53" s="427"/>
      <c r="Z53" s="427"/>
      <c r="AA53" s="428"/>
      <c r="AB53" s="432"/>
      <c r="AC53" s="427"/>
      <c r="AD53" s="427"/>
      <c r="AE53" s="435"/>
      <c r="AF53" s="438"/>
      <c r="AG53" s="427"/>
      <c r="AH53" s="427"/>
      <c r="AI53" s="427"/>
      <c r="AJ53" s="427"/>
      <c r="AK53" s="428"/>
      <c r="AL53" s="432"/>
      <c r="AM53" s="427"/>
      <c r="AN53" s="427"/>
      <c r="AO53" s="427"/>
      <c r="AP53" s="435"/>
      <c r="AQ53" s="208"/>
      <c r="AR53" s="208"/>
      <c r="AS53" s="47"/>
      <c r="AT53" s="47"/>
      <c r="AU53" s="47"/>
      <c r="AV53" s="47"/>
    </row>
    <row r="54" spans="3:48" s="159" customFormat="1" ht="11.1" customHeight="1">
      <c r="C54" s="438"/>
      <c r="D54" s="427"/>
      <c r="E54" s="427"/>
      <c r="F54" s="427"/>
      <c r="G54" s="427"/>
      <c r="H54" s="427"/>
      <c r="I54" s="432"/>
      <c r="J54" s="427"/>
      <c r="K54" s="427"/>
      <c r="L54" s="427"/>
      <c r="M54" s="427"/>
      <c r="N54" s="428"/>
      <c r="O54" s="427"/>
      <c r="P54" s="427"/>
      <c r="Q54" s="427"/>
      <c r="R54" s="428"/>
      <c r="S54" s="432"/>
      <c r="T54" s="427"/>
      <c r="U54" s="427"/>
      <c r="V54" s="428"/>
      <c r="W54" s="432"/>
      <c r="X54" s="427"/>
      <c r="Y54" s="427"/>
      <c r="Z54" s="427"/>
      <c r="AA54" s="428"/>
      <c r="AB54" s="432"/>
      <c r="AC54" s="427"/>
      <c r="AD54" s="427"/>
      <c r="AE54" s="435"/>
      <c r="AF54" s="438"/>
      <c r="AG54" s="427"/>
      <c r="AH54" s="427"/>
      <c r="AI54" s="427"/>
      <c r="AJ54" s="427"/>
      <c r="AK54" s="428"/>
      <c r="AL54" s="432"/>
      <c r="AM54" s="427"/>
      <c r="AN54" s="427"/>
      <c r="AO54" s="427"/>
      <c r="AP54" s="435"/>
      <c r="AQ54" s="208"/>
      <c r="AR54" s="208"/>
      <c r="AS54" s="47"/>
      <c r="AT54" s="47"/>
      <c r="AU54" s="47"/>
      <c r="AV54" s="47"/>
    </row>
    <row r="55" spans="3:48" s="159" customFormat="1" ht="11.1" customHeight="1" thickBot="1">
      <c r="C55" s="439"/>
      <c r="D55" s="429"/>
      <c r="E55" s="429"/>
      <c r="F55" s="429"/>
      <c r="G55" s="429"/>
      <c r="H55" s="429"/>
      <c r="I55" s="433"/>
      <c r="J55" s="429"/>
      <c r="K55" s="429"/>
      <c r="L55" s="429"/>
      <c r="M55" s="429"/>
      <c r="N55" s="430"/>
      <c r="O55" s="429"/>
      <c r="P55" s="429"/>
      <c r="Q55" s="429"/>
      <c r="R55" s="430"/>
      <c r="S55" s="433"/>
      <c r="T55" s="429"/>
      <c r="U55" s="429"/>
      <c r="V55" s="430"/>
      <c r="W55" s="433"/>
      <c r="X55" s="429"/>
      <c r="Y55" s="429"/>
      <c r="Z55" s="429"/>
      <c r="AA55" s="430"/>
      <c r="AB55" s="433"/>
      <c r="AC55" s="429"/>
      <c r="AD55" s="429"/>
      <c r="AE55" s="436"/>
      <c r="AF55" s="439"/>
      <c r="AG55" s="429"/>
      <c r="AH55" s="429"/>
      <c r="AI55" s="429"/>
      <c r="AJ55" s="429"/>
      <c r="AK55" s="430"/>
      <c r="AL55" s="433"/>
      <c r="AM55" s="429"/>
      <c r="AN55" s="429"/>
      <c r="AO55" s="429"/>
      <c r="AP55" s="436"/>
      <c r="AQ55" s="208"/>
      <c r="AR55" s="208"/>
      <c r="AS55" s="47"/>
      <c r="AT55" s="47"/>
      <c r="AU55" s="47"/>
      <c r="AV55" s="47"/>
    </row>
    <row r="56" spans="3:48" s="159" customFormat="1">
      <c r="AS56" s="47"/>
      <c r="AT56" s="47"/>
      <c r="AU56" s="47"/>
      <c r="AV56" s="47"/>
    </row>
    <row r="57" spans="3:48" s="159" customFormat="1">
      <c r="AS57" s="47"/>
      <c r="AT57" s="47"/>
      <c r="AU57" s="47"/>
      <c r="AV57" s="47"/>
    </row>
    <row r="58" spans="3:48" s="159" customFormat="1">
      <c r="AS58" s="47"/>
      <c r="AT58" s="47"/>
      <c r="AU58" s="47"/>
      <c r="AV58" s="47"/>
    </row>
    <row r="59" spans="3:48" s="159" customFormat="1">
      <c r="AN59" s="47"/>
      <c r="AO59" s="47"/>
      <c r="AP59" s="47"/>
      <c r="AQ59" s="47"/>
      <c r="AR59" s="47"/>
      <c r="AS59" s="47"/>
      <c r="AT59" s="47"/>
      <c r="AU59" s="47"/>
      <c r="AV59" s="47"/>
    </row>
    <row r="60" spans="3:48" s="159" customFormat="1">
      <c r="AN60" s="47"/>
      <c r="AO60" s="47"/>
      <c r="AP60" s="47"/>
      <c r="AQ60" s="47"/>
      <c r="AR60" s="47"/>
      <c r="AS60" s="47"/>
      <c r="AT60" s="47"/>
      <c r="AU60" s="47"/>
      <c r="AV60" s="47"/>
    </row>
    <row r="61" spans="3:48" s="159" customFormat="1">
      <c r="AN61" s="47"/>
      <c r="AO61" s="47"/>
      <c r="AP61" s="47"/>
      <c r="AQ61" s="47"/>
      <c r="AR61" s="47"/>
      <c r="AS61" s="47"/>
      <c r="AT61" s="47"/>
      <c r="AU61" s="47"/>
      <c r="AV61" s="47"/>
    </row>
    <row r="62" spans="3:48" s="159" customFormat="1">
      <c r="AN62" s="47"/>
      <c r="AO62" s="47"/>
      <c r="AP62" s="47"/>
      <c r="AQ62" s="47"/>
      <c r="AR62" s="47"/>
      <c r="AS62" s="47"/>
      <c r="AT62" s="47"/>
      <c r="AU62" s="47"/>
      <c r="AV62" s="47"/>
    </row>
    <row r="63" spans="3:48" s="159" customFormat="1">
      <c r="AN63" s="47"/>
      <c r="AO63" s="47"/>
      <c r="AP63" s="47"/>
      <c r="AQ63" s="47"/>
      <c r="AR63" s="47"/>
      <c r="AS63" s="47"/>
      <c r="AT63" s="47"/>
      <c r="AU63" s="47"/>
      <c r="AV63" s="47"/>
    </row>
    <row r="64" spans="3:48" s="159" customFormat="1">
      <c r="AN64" s="47"/>
      <c r="AO64" s="47"/>
      <c r="AP64" s="47"/>
      <c r="AQ64" s="47"/>
      <c r="AR64" s="47"/>
      <c r="AS64" s="47"/>
      <c r="AT64" s="47"/>
      <c r="AU64" s="47"/>
      <c r="AV64" s="47"/>
    </row>
    <row r="65" spans="40:48" s="159" customFormat="1">
      <c r="AN65" s="47"/>
      <c r="AO65" s="47"/>
      <c r="AP65" s="47"/>
      <c r="AQ65" s="47"/>
      <c r="AR65" s="47"/>
      <c r="AS65" s="47"/>
      <c r="AT65" s="47"/>
      <c r="AU65" s="47"/>
      <c r="AV65" s="47"/>
    </row>
    <row r="66" spans="40:48" s="159" customFormat="1">
      <c r="AN66" s="47"/>
      <c r="AO66" s="47"/>
      <c r="AP66" s="47"/>
      <c r="AQ66" s="47"/>
      <c r="AR66" s="47"/>
      <c r="AS66" s="47"/>
      <c r="AT66" s="47"/>
      <c r="AU66" s="47"/>
      <c r="AV66" s="47"/>
    </row>
    <row r="67" spans="40:48" s="159" customFormat="1">
      <c r="AN67" s="47"/>
      <c r="AO67" s="47"/>
      <c r="AP67" s="47"/>
      <c r="AQ67" s="47"/>
      <c r="AR67" s="47"/>
      <c r="AS67" s="47"/>
      <c r="AT67" s="47"/>
      <c r="AU67" s="47"/>
      <c r="AV67" s="47"/>
    </row>
    <row r="68" spans="40:48" s="159" customFormat="1">
      <c r="AN68" s="47"/>
      <c r="AO68" s="47"/>
      <c r="AP68" s="47"/>
      <c r="AQ68" s="47"/>
      <c r="AR68" s="47"/>
      <c r="AS68" s="47"/>
      <c r="AT68" s="47"/>
      <c r="AU68" s="47"/>
      <c r="AV68" s="47"/>
    </row>
    <row r="69" spans="40:48" s="159" customFormat="1">
      <c r="AN69" s="47"/>
      <c r="AO69" s="47"/>
      <c r="AP69" s="47"/>
      <c r="AQ69" s="47"/>
      <c r="AR69" s="47"/>
      <c r="AS69" s="47"/>
      <c r="AT69" s="47"/>
      <c r="AU69" s="47"/>
      <c r="AV69" s="47"/>
    </row>
    <row r="70" spans="40:48" s="159" customFormat="1">
      <c r="AN70" s="47"/>
      <c r="AO70" s="47"/>
      <c r="AP70" s="47"/>
      <c r="AQ70" s="47"/>
      <c r="AR70" s="47"/>
      <c r="AS70" s="47"/>
      <c r="AT70" s="47"/>
      <c r="AU70" s="47"/>
      <c r="AV70" s="47"/>
    </row>
    <row r="71" spans="40:48" s="159" customFormat="1">
      <c r="AN71" s="47"/>
      <c r="AO71" s="47"/>
      <c r="AP71" s="47"/>
      <c r="AQ71" s="47"/>
      <c r="AR71" s="47"/>
      <c r="AS71" s="47"/>
      <c r="AT71" s="47"/>
      <c r="AU71" s="47"/>
      <c r="AV71" s="47"/>
    </row>
    <row r="72" spans="40:48" s="159" customFormat="1">
      <c r="AN72" s="47"/>
      <c r="AO72" s="47"/>
      <c r="AP72" s="47"/>
      <c r="AQ72" s="47"/>
      <c r="AR72" s="47"/>
      <c r="AS72" s="47"/>
      <c r="AT72" s="47"/>
      <c r="AU72" s="47"/>
      <c r="AV72" s="47"/>
    </row>
    <row r="73" spans="40:48" s="159" customFormat="1">
      <c r="AN73" s="47"/>
      <c r="AO73" s="47"/>
      <c r="AP73" s="47"/>
      <c r="AQ73" s="47"/>
      <c r="AR73" s="47"/>
      <c r="AS73" s="47"/>
      <c r="AT73" s="47"/>
      <c r="AU73" s="47"/>
      <c r="AV73" s="47"/>
    </row>
    <row r="74" spans="40:48" s="159" customFormat="1">
      <c r="AN74" s="47"/>
      <c r="AO74" s="47"/>
      <c r="AP74" s="47"/>
      <c r="AQ74" s="47"/>
      <c r="AR74" s="47"/>
      <c r="AS74" s="47"/>
      <c r="AT74" s="47"/>
      <c r="AU74" s="47"/>
      <c r="AV74" s="47"/>
    </row>
    <row r="75" spans="40:48" s="159" customFormat="1">
      <c r="AN75" s="47"/>
      <c r="AO75" s="47"/>
      <c r="AP75" s="47"/>
      <c r="AQ75" s="47"/>
      <c r="AR75" s="47"/>
      <c r="AS75" s="47"/>
      <c r="AT75" s="47"/>
      <c r="AU75" s="47"/>
      <c r="AV75" s="47"/>
    </row>
    <row r="76" spans="40:48" s="159" customFormat="1">
      <c r="AN76" s="47"/>
      <c r="AO76" s="47"/>
      <c r="AP76" s="47"/>
      <c r="AQ76" s="47"/>
      <c r="AR76" s="47"/>
      <c r="AS76" s="47"/>
      <c r="AT76" s="47"/>
      <c r="AU76" s="47"/>
      <c r="AV76" s="47"/>
    </row>
    <row r="77" spans="40:48" s="159" customFormat="1">
      <c r="AN77" s="47"/>
      <c r="AO77" s="47"/>
      <c r="AP77" s="47"/>
      <c r="AQ77" s="47"/>
      <c r="AR77" s="47"/>
      <c r="AS77" s="47"/>
      <c r="AT77" s="47"/>
      <c r="AU77" s="47"/>
      <c r="AV77" s="47"/>
    </row>
    <row r="78" spans="40:48" s="159" customFormat="1">
      <c r="AN78" s="47"/>
      <c r="AO78" s="47"/>
      <c r="AP78" s="47"/>
      <c r="AQ78" s="47"/>
      <c r="AR78" s="47"/>
      <c r="AS78" s="47"/>
      <c r="AT78" s="47"/>
      <c r="AU78" s="47"/>
      <c r="AV78" s="47"/>
    </row>
    <row r="79" spans="40:48" s="159" customFormat="1">
      <c r="AN79" s="47"/>
      <c r="AO79" s="47"/>
      <c r="AP79" s="47"/>
      <c r="AQ79" s="47"/>
      <c r="AR79" s="47"/>
      <c r="AS79" s="47"/>
      <c r="AT79" s="47"/>
      <c r="AU79" s="47"/>
      <c r="AV79" s="47"/>
    </row>
    <row r="80" spans="40:48" s="159" customFormat="1">
      <c r="AN80" s="47"/>
      <c r="AO80" s="47"/>
      <c r="AP80" s="47"/>
      <c r="AQ80" s="47"/>
      <c r="AR80" s="47"/>
      <c r="AS80" s="47"/>
      <c r="AT80" s="47"/>
      <c r="AU80" s="47"/>
      <c r="AV80" s="47"/>
    </row>
    <row r="81" spans="31:48" s="159" customFormat="1">
      <c r="AN81" s="47"/>
      <c r="AO81" s="47"/>
      <c r="AP81" s="47"/>
      <c r="AQ81" s="47"/>
      <c r="AR81" s="47"/>
      <c r="AS81" s="47"/>
      <c r="AT81" s="47"/>
      <c r="AU81" s="47"/>
      <c r="AV81" s="47"/>
    </row>
    <row r="82" spans="31:48" s="159" customFormat="1">
      <c r="AN82" s="47"/>
      <c r="AO82" s="47"/>
      <c r="AP82" s="47"/>
      <c r="AQ82" s="47"/>
      <c r="AR82" s="47"/>
      <c r="AS82" s="47"/>
      <c r="AT82" s="47"/>
      <c r="AU82" s="47"/>
      <c r="AV82" s="47"/>
    </row>
    <row r="83" spans="31:48" s="159" customFormat="1">
      <c r="AN83" s="47"/>
      <c r="AO83" s="47"/>
      <c r="AP83" s="47"/>
      <c r="AQ83" s="47"/>
      <c r="AR83" s="47"/>
      <c r="AS83" s="47"/>
      <c r="AT83" s="47"/>
      <c r="AU83" s="47"/>
      <c r="AV83" s="47"/>
    </row>
    <row r="84" spans="31:48" s="159" customFormat="1">
      <c r="AN84" s="47"/>
      <c r="AO84" s="47"/>
      <c r="AP84" s="47"/>
      <c r="AQ84" s="47"/>
      <c r="AR84" s="47"/>
      <c r="AS84" s="47"/>
      <c r="AT84" s="47"/>
      <c r="AU84" s="47"/>
      <c r="AV84" s="47"/>
    </row>
    <row r="85" spans="31:48" s="159" customFormat="1">
      <c r="AN85" s="47"/>
      <c r="AO85" s="47"/>
      <c r="AP85" s="47"/>
      <c r="AQ85" s="47"/>
      <c r="AR85" s="47"/>
      <c r="AS85" s="47"/>
      <c r="AT85" s="47"/>
      <c r="AU85" s="47"/>
      <c r="AV85" s="47"/>
    </row>
    <row r="86" spans="31:48" s="159" customFormat="1">
      <c r="AN86" s="47"/>
      <c r="AO86" s="47"/>
      <c r="AP86" s="47"/>
      <c r="AQ86" s="47"/>
      <c r="AR86" s="47"/>
      <c r="AS86" s="47"/>
      <c r="AT86" s="47"/>
      <c r="AU86" s="47"/>
      <c r="AV86" s="47"/>
    </row>
    <row r="87" spans="31:48" s="159" customFormat="1">
      <c r="AN87" s="47"/>
      <c r="AO87" s="47"/>
      <c r="AP87" s="47"/>
      <c r="AQ87" s="47"/>
      <c r="AR87" s="47"/>
      <c r="AS87" s="47"/>
      <c r="AT87" s="47"/>
      <c r="AU87" s="47"/>
      <c r="AV87" s="47"/>
    </row>
    <row r="88" spans="31:48" s="159" customFormat="1">
      <c r="AN88" s="47"/>
      <c r="AO88" s="47"/>
      <c r="AP88" s="47"/>
      <c r="AQ88" s="47"/>
      <c r="AR88" s="47"/>
      <c r="AS88" s="47"/>
      <c r="AT88" s="47"/>
      <c r="AU88" s="47"/>
      <c r="AV88" s="47"/>
    </row>
    <row r="89" spans="31:48" s="159" customFormat="1">
      <c r="AN89" s="47"/>
      <c r="AO89" s="47"/>
      <c r="AP89" s="47"/>
      <c r="AQ89" s="47"/>
      <c r="AR89" s="47"/>
      <c r="AS89" s="47"/>
      <c r="AT89" s="47"/>
      <c r="AU89" s="47"/>
      <c r="AV89" s="47"/>
    </row>
    <row r="90" spans="31:48" s="159" customFormat="1">
      <c r="AN90" s="47"/>
      <c r="AO90" s="47"/>
      <c r="AP90" s="47"/>
      <c r="AQ90" s="47"/>
      <c r="AR90" s="47"/>
      <c r="AS90" s="47"/>
      <c r="AT90" s="47"/>
      <c r="AU90" s="47"/>
      <c r="AV90" s="47"/>
    </row>
    <row r="91" spans="31:48" s="159" customFormat="1">
      <c r="AN91" s="47"/>
      <c r="AO91" s="47"/>
      <c r="AP91" s="47"/>
      <c r="AQ91" s="47"/>
      <c r="AR91" s="47"/>
      <c r="AS91" s="47"/>
      <c r="AT91" s="47"/>
      <c r="AU91" s="47"/>
      <c r="AV91" s="47"/>
    </row>
    <row r="92" spans="31:48" s="159" customFormat="1">
      <c r="AE92" s="38"/>
      <c r="AN92" s="47"/>
      <c r="AO92" s="47"/>
      <c r="AP92" s="47"/>
      <c r="AQ92" s="47"/>
      <c r="AR92" s="47"/>
      <c r="AS92" s="47"/>
      <c r="AT92" s="47"/>
      <c r="AU92" s="47"/>
      <c r="AV92" s="47"/>
    </row>
    <row r="93" spans="31:48" s="159" customFormat="1">
      <c r="AS93" s="47"/>
      <c r="AT93" s="47"/>
      <c r="AU93" s="47"/>
      <c r="AV93" s="47"/>
    </row>
    <row r="94" spans="31:48" s="159" customFormat="1">
      <c r="AS94" s="47"/>
      <c r="AT94" s="47"/>
      <c r="AU94" s="47"/>
      <c r="AV94" s="47"/>
    </row>
    <row r="95" spans="31:48" s="159" customFormat="1">
      <c r="AS95" s="47"/>
      <c r="AT95" s="47"/>
      <c r="AU95" s="47"/>
      <c r="AV95" s="47"/>
    </row>
    <row r="96" spans="31:48" s="159" customFormat="1">
      <c r="AS96" s="47"/>
      <c r="AT96" s="47"/>
      <c r="AU96" s="47"/>
      <c r="AV96" s="47"/>
    </row>
    <row r="97" spans="45:48" s="159" customFormat="1">
      <c r="AS97" s="47"/>
      <c r="AT97" s="47"/>
      <c r="AU97" s="47"/>
      <c r="AV97" s="47"/>
    </row>
    <row r="98" spans="45:48" s="159" customFormat="1">
      <c r="AS98" s="47"/>
      <c r="AT98" s="47"/>
      <c r="AU98" s="47"/>
      <c r="AV98" s="47"/>
    </row>
    <row r="99" spans="45:48" s="159" customFormat="1">
      <c r="AS99" s="47"/>
      <c r="AT99" s="47"/>
      <c r="AU99" s="47"/>
      <c r="AV99" s="47"/>
    </row>
    <row r="100" spans="45:48" s="159" customFormat="1">
      <c r="AS100" s="47"/>
      <c r="AT100" s="47"/>
      <c r="AU100" s="47"/>
      <c r="AV100" s="47"/>
    </row>
    <row r="101" spans="45:48" s="159" customFormat="1">
      <c r="AS101" s="47"/>
      <c r="AT101" s="47"/>
      <c r="AU101" s="47"/>
      <c r="AV101" s="47"/>
    </row>
    <row r="102" spans="45:48" s="159" customFormat="1">
      <c r="AS102" s="47"/>
      <c r="AT102" s="47"/>
      <c r="AU102" s="47"/>
      <c r="AV102" s="47"/>
    </row>
    <row r="103" spans="45:48" s="159" customFormat="1">
      <c r="AS103" s="47"/>
      <c r="AT103" s="47"/>
      <c r="AU103" s="47"/>
      <c r="AV103" s="47"/>
    </row>
    <row r="104" spans="45:48" s="159" customFormat="1">
      <c r="AS104" s="47"/>
      <c r="AT104" s="47"/>
      <c r="AU104" s="47"/>
      <c r="AV104" s="47"/>
    </row>
    <row r="105" spans="45:48" s="159" customFormat="1">
      <c r="AS105" s="47"/>
      <c r="AT105" s="47"/>
      <c r="AU105" s="47"/>
      <c r="AV105" s="47"/>
    </row>
    <row r="106" spans="45:48" s="159" customFormat="1">
      <c r="AS106" s="47"/>
      <c r="AT106" s="47"/>
      <c r="AU106" s="47"/>
      <c r="AV106" s="47"/>
    </row>
    <row r="107" spans="45:48" s="159" customFormat="1">
      <c r="AS107" s="47"/>
      <c r="AT107" s="47"/>
      <c r="AU107" s="47"/>
      <c r="AV107" s="47"/>
    </row>
    <row r="108" spans="45:48" s="159" customFormat="1">
      <c r="AS108" s="47"/>
      <c r="AT108" s="47"/>
      <c r="AU108" s="47"/>
      <c r="AV108" s="47"/>
    </row>
    <row r="109" spans="45:48" s="159" customFormat="1">
      <c r="AS109" s="47"/>
      <c r="AT109" s="47"/>
      <c r="AU109" s="47"/>
      <c r="AV109" s="47"/>
    </row>
    <row r="110" spans="45:48" s="159" customFormat="1">
      <c r="AS110" s="47"/>
      <c r="AT110" s="47"/>
      <c r="AU110" s="47"/>
      <c r="AV110" s="47"/>
    </row>
    <row r="111" spans="45:48" s="159" customFormat="1">
      <c r="AS111" s="47"/>
      <c r="AT111" s="47"/>
      <c r="AU111" s="47"/>
      <c r="AV111" s="47"/>
    </row>
    <row r="112" spans="45:48" s="159" customFormat="1">
      <c r="AS112" s="47"/>
      <c r="AT112" s="47"/>
      <c r="AU112" s="47"/>
      <c r="AV112" s="47"/>
    </row>
    <row r="113" spans="45:48" s="159" customFormat="1">
      <c r="AS113" s="47"/>
      <c r="AT113" s="47"/>
      <c r="AU113" s="47"/>
      <c r="AV113" s="47"/>
    </row>
    <row r="114" spans="45:48" s="159" customFormat="1">
      <c r="AS114" s="47"/>
      <c r="AT114" s="47"/>
      <c r="AU114" s="47"/>
      <c r="AV114" s="47"/>
    </row>
    <row r="115" spans="45:48" s="159" customFormat="1">
      <c r="AS115" s="47"/>
      <c r="AT115" s="47"/>
      <c r="AU115" s="47"/>
      <c r="AV115" s="47"/>
    </row>
  </sheetData>
  <mergeCells count="177">
    <mergeCell ref="B9:U10"/>
    <mergeCell ref="L32:P32"/>
    <mergeCell ref="V34:X35"/>
    <mergeCell ref="L34:U35"/>
    <mergeCell ref="AE34:AP35"/>
    <mergeCell ref="AF43:AP43"/>
    <mergeCell ref="AF44:AP44"/>
    <mergeCell ref="I38:AP38"/>
    <mergeCell ref="AD41:AE41"/>
    <mergeCell ref="AD42:AE42"/>
    <mergeCell ref="AD43:AE43"/>
    <mergeCell ref="Z41:AA41"/>
    <mergeCell ref="AB41:AC41"/>
    <mergeCell ref="Z42:AA42"/>
    <mergeCell ref="AB42:AC42"/>
    <mergeCell ref="Z43:AA43"/>
    <mergeCell ref="AB43:AC43"/>
    <mergeCell ref="I41:Q41"/>
    <mergeCell ref="I42:Q42"/>
    <mergeCell ref="I43:Q43"/>
    <mergeCell ref="I44:Q44"/>
    <mergeCell ref="L33:P33"/>
    <mergeCell ref="Q33:S33"/>
    <mergeCell ref="V33:X33"/>
    <mergeCell ref="C51:H55"/>
    <mergeCell ref="I50:N50"/>
    <mergeCell ref="I51:N55"/>
    <mergeCell ref="Z23:AP24"/>
    <mergeCell ref="Z25:AP26"/>
    <mergeCell ref="I21:J21"/>
    <mergeCell ref="I22:AP22"/>
    <mergeCell ref="I23:Y24"/>
    <mergeCell ref="I25:Y26"/>
    <mergeCell ref="V27:X29"/>
    <mergeCell ref="U27:U29"/>
    <mergeCell ref="T27:T29"/>
    <mergeCell ref="Y27:Y29"/>
    <mergeCell ref="I36:AP36"/>
    <mergeCell ref="J27:K29"/>
    <mergeCell ref="I27:I29"/>
    <mergeCell ref="I30:I33"/>
    <mergeCell ref="I34:K35"/>
    <mergeCell ref="AC32:AG32"/>
    <mergeCell ref="AH32:AJ32"/>
    <mergeCell ref="O37:AP37"/>
    <mergeCell ref="X21:AB21"/>
    <mergeCell ref="AF41:AP41"/>
    <mergeCell ref="J32:K32"/>
    <mergeCell ref="O51:R55"/>
    <mergeCell ref="S51:V55"/>
    <mergeCell ref="W51:AA55"/>
    <mergeCell ref="AB51:AE55"/>
    <mergeCell ref="AF51:AK55"/>
    <mergeCell ref="AL51:AP55"/>
    <mergeCell ref="Z44:AA44"/>
    <mergeCell ref="AB44:AC44"/>
    <mergeCell ref="AD44:AE44"/>
    <mergeCell ref="R44:S44"/>
    <mergeCell ref="T44:U44"/>
    <mergeCell ref="V44:W44"/>
    <mergeCell ref="X44:Y44"/>
    <mergeCell ref="C50:H50"/>
    <mergeCell ref="O50:R50"/>
    <mergeCell ref="S50:V50"/>
    <mergeCell ref="W50:AA50"/>
    <mergeCell ref="AB50:AE50"/>
    <mergeCell ref="AH46:AJ46"/>
    <mergeCell ref="AN46:AP46"/>
    <mergeCell ref="AU46:AV46"/>
    <mergeCell ref="C47:T48"/>
    <mergeCell ref="AC48:AD48"/>
    <mergeCell ref="AU48:AV48"/>
    <mergeCell ref="AF50:AK50"/>
    <mergeCell ref="AL50:AP50"/>
    <mergeCell ref="C38:H38"/>
    <mergeCell ref="C41:H44"/>
    <mergeCell ref="R41:S41"/>
    <mergeCell ref="T41:U41"/>
    <mergeCell ref="V41:W41"/>
    <mergeCell ref="X41:Y41"/>
    <mergeCell ref="C36:H36"/>
    <mergeCell ref="C37:H37"/>
    <mergeCell ref="I37:K37"/>
    <mergeCell ref="L37:N37"/>
    <mergeCell ref="R43:S43"/>
    <mergeCell ref="T43:U43"/>
    <mergeCell ref="V43:W43"/>
    <mergeCell ref="X43:Y43"/>
    <mergeCell ref="R42:S42"/>
    <mergeCell ref="T42:U42"/>
    <mergeCell ref="V42:W42"/>
    <mergeCell ref="AM33:AO33"/>
    <mergeCell ref="AA32:AB32"/>
    <mergeCell ref="X42:Y42"/>
    <mergeCell ref="Q32:S32"/>
    <mergeCell ref="V32:X32"/>
    <mergeCell ref="AF42:AP42"/>
    <mergeCell ref="AM32:AO32"/>
    <mergeCell ref="Z27:Z33"/>
    <mergeCell ref="AC28:AG28"/>
    <mergeCell ref="AH30:AJ30"/>
    <mergeCell ref="AM30:AO30"/>
    <mergeCell ref="AM31:AO31"/>
    <mergeCell ref="AH27:AJ27"/>
    <mergeCell ref="AM27:AO27"/>
    <mergeCell ref="AA28:AB28"/>
    <mergeCell ref="AC27:AG27"/>
    <mergeCell ref="C31:H35"/>
    <mergeCell ref="J31:K31"/>
    <mergeCell ref="L31:P31"/>
    <mergeCell ref="Q31:S31"/>
    <mergeCell ref="V31:X31"/>
    <mergeCell ref="AA31:AB31"/>
    <mergeCell ref="AC31:AG31"/>
    <mergeCell ref="AH31:AJ31"/>
    <mergeCell ref="J30:K30"/>
    <mergeCell ref="L30:P30"/>
    <mergeCell ref="Q30:S30"/>
    <mergeCell ref="V30:X30"/>
    <mergeCell ref="AA30:AB30"/>
    <mergeCell ref="AC30:AG30"/>
    <mergeCell ref="Z34:Z35"/>
    <mergeCell ref="AA34:AC35"/>
    <mergeCell ref="AD34:AD35"/>
    <mergeCell ref="Y34:Y35"/>
    <mergeCell ref="J33:K33"/>
    <mergeCell ref="AA33:AB33"/>
    <mergeCell ref="AC33:AG33"/>
    <mergeCell ref="AH33:AJ33"/>
    <mergeCell ref="Y16:AG17"/>
    <mergeCell ref="R14:W15"/>
    <mergeCell ref="X14:X15"/>
    <mergeCell ref="Y14:AP15"/>
    <mergeCell ref="C23:H26"/>
    <mergeCell ref="C27:H29"/>
    <mergeCell ref="V21:W21"/>
    <mergeCell ref="AD21:AG21"/>
    <mergeCell ref="AL21:AN21"/>
    <mergeCell ref="AO21:AP21"/>
    <mergeCell ref="C22:H22"/>
    <mergeCell ref="C21:H21"/>
    <mergeCell ref="K21:L21"/>
    <mergeCell ref="M21:N21"/>
    <mergeCell ref="O21:P21"/>
    <mergeCell ref="Q21:R21"/>
    <mergeCell ref="T21:U21"/>
    <mergeCell ref="AH28:AJ28"/>
    <mergeCell ref="AM28:AO28"/>
    <mergeCell ref="AA29:AB29"/>
    <mergeCell ref="AC29:AG29"/>
    <mergeCell ref="AH29:AJ29"/>
    <mergeCell ref="AM29:AO29"/>
    <mergeCell ref="AA27:AB27"/>
    <mergeCell ref="AI16:AP17"/>
    <mergeCell ref="AH16:AH17"/>
    <mergeCell ref="L27:P29"/>
    <mergeCell ref="Q27:S29"/>
    <mergeCell ref="B4:AP5"/>
    <mergeCell ref="B7:U8"/>
    <mergeCell ref="Y7:AB8"/>
    <mergeCell ref="AC7:AD8"/>
    <mergeCell ref="AE7:AF8"/>
    <mergeCell ref="AG7:AH8"/>
    <mergeCell ref="AI7:AJ8"/>
    <mergeCell ref="AK7:AL8"/>
    <mergeCell ref="AM7:AN8"/>
    <mergeCell ref="AO7:AP8"/>
    <mergeCell ref="P16:Q17"/>
    <mergeCell ref="R16:W17"/>
    <mergeCell ref="X16:X17"/>
    <mergeCell ref="P18:Q19"/>
    <mergeCell ref="R18:AP19"/>
    <mergeCell ref="P12:Q13"/>
    <mergeCell ref="R12:W13"/>
    <mergeCell ref="X12:X13"/>
    <mergeCell ref="Y12:AP13"/>
    <mergeCell ref="P14:Q15"/>
  </mergeCells>
  <phoneticPr fontId="1"/>
  <pageMargins left="0.59055118110236227" right="0" top="0.39370078740157483" bottom="0.39370078740157483" header="0" footer="0"/>
  <pageSetup paperSize="9" scale="8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Z129"/>
  <sheetViews>
    <sheetView zoomScaleNormal="100" workbookViewId="0">
      <selection activeCell="AW21" sqref="AW21"/>
    </sheetView>
  </sheetViews>
  <sheetFormatPr defaultRowHeight="13.5"/>
  <cols>
    <col min="1" max="14" width="2.625" style="39" customWidth="1"/>
    <col min="15" max="15" width="1.75" style="39" customWidth="1"/>
    <col min="16" max="17" width="2.625" style="39" customWidth="1"/>
    <col min="18" max="18" width="1.625" style="39" customWidth="1"/>
    <col min="19" max="37" width="2.625" style="39" customWidth="1"/>
    <col min="38" max="41" width="2.125" style="39" customWidth="1"/>
    <col min="42" max="77" width="2.625" style="39" customWidth="1"/>
    <col min="78" max="78" width="5.75" style="39" customWidth="1"/>
  </cols>
  <sheetData>
    <row r="1" spans="1:78" ht="13.5" customHeight="1">
      <c r="A1" s="280" t="s">
        <v>430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0"/>
      <c r="AK1" s="280"/>
      <c r="AL1" s="70"/>
      <c r="AM1" s="70"/>
      <c r="AN1" s="38"/>
      <c r="AO1" s="47"/>
      <c r="AP1" s="280" t="s">
        <v>472</v>
      </c>
      <c r="AQ1" s="280"/>
      <c r="AR1" s="280"/>
      <c r="AS1" s="280"/>
      <c r="AT1" s="280"/>
      <c r="AU1" s="280"/>
      <c r="AV1" s="280"/>
      <c r="AW1" s="280"/>
      <c r="AX1" s="280"/>
      <c r="AY1" s="280"/>
      <c r="AZ1" s="280"/>
      <c r="BA1" s="280"/>
      <c r="BB1" s="280"/>
      <c r="BC1" s="280"/>
      <c r="BD1" s="280"/>
      <c r="BE1" s="280"/>
      <c r="BF1" s="280"/>
      <c r="BG1" s="280"/>
      <c r="BH1" s="280"/>
      <c r="BI1" s="280"/>
      <c r="BJ1" s="280"/>
      <c r="BK1" s="280"/>
      <c r="BL1" s="280"/>
      <c r="BM1" s="280"/>
      <c r="BN1" s="280"/>
      <c r="BO1" s="280"/>
      <c r="BP1" s="280"/>
      <c r="BQ1" s="280"/>
      <c r="BR1" s="280"/>
      <c r="BS1" s="280"/>
      <c r="BT1" s="280"/>
      <c r="BU1" s="280"/>
      <c r="BV1" s="280"/>
      <c r="BW1" s="280"/>
      <c r="BX1" s="280"/>
      <c r="BY1" s="280"/>
      <c r="BZ1" s="280"/>
    </row>
    <row r="2" spans="1:78" ht="13.5" customHeight="1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70"/>
      <c r="AM2" s="70"/>
      <c r="AN2" s="38"/>
      <c r="AO2" s="47"/>
      <c r="AP2" s="280"/>
      <c r="AQ2" s="280"/>
      <c r="AR2" s="280"/>
      <c r="AS2" s="280"/>
      <c r="AT2" s="280"/>
      <c r="AU2" s="280"/>
      <c r="AV2" s="280"/>
      <c r="AW2" s="280"/>
      <c r="AX2" s="280"/>
      <c r="AY2" s="280"/>
      <c r="AZ2" s="280"/>
      <c r="BA2" s="280"/>
      <c r="BB2" s="280"/>
      <c r="BC2" s="280"/>
      <c r="BD2" s="280"/>
      <c r="BE2" s="280"/>
      <c r="BF2" s="280"/>
      <c r="BG2" s="280"/>
      <c r="BH2" s="280"/>
      <c r="BI2" s="280"/>
      <c r="BJ2" s="280"/>
      <c r="BK2" s="280"/>
      <c r="BL2" s="280"/>
      <c r="BM2" s="280"/>
      <c r="BN2" s="280"/>
      <c r="BO2" s="280"/>
      <c r="BP2" s="280"/>
      <c r="BQ2" s="280"/>
      <c r="BR2" s="280"/>
      <c r="BS2" s="280"/>
      <c r="BT2" s="280"/>
      <c r="BU2" s="280"/>
      <c r="BV2" s="280"/>
      <c r="BW2" s="280"/>
      <c r="BX2" s="280"/>
      <c r="BY2" s="280"/>
      <c r="BZ2" s="280"/>
    </row>
    <row r="3" spans="1:78">
      <c r="AN3" s="38"/>
      <c r="AO3" s="47"/>
    </row>
    <row r="4" spans="1:78">
      <c r="Y4" s="227" t="s">
        <v>431</v>
      </c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N4" s="38"/>
      <c r="AO4" s="47"/>
      <c r="BN4" s="227" t="s">
        <v>466</v>
      </c>
      <c r="BO4" s="227"/>
      <c r="BP4" s="227"/>
      <c r="BQ4" s="227"/>
      <c r="BR4" s="227"/>
      <c r="BS4" s="227"/>
      <c r="BT4" s="227"/>
      <c r="BU4" s="227" t="s">
        <v>467</v>
      </c>
      <c r="BV4" s="227"/>
      <c r="BW4" s="227"/>
      <c r="BX4" s="41"/>
      <c r="BY4" s="41"/>
    </row>
    <row r="5" spans="1:78">
      <c r="A5" s="294" t="s">
        <v>432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AN5" s="38"/>
      <c r="AO5" s="47"/>
      <c r="AP5" s="501" t="s">
        <v>473</v>
      </c>
      <c r="AQ5" s="501"/>
      <c r="AR5" s="501"/>
      <c r="AS5" s="501"/>
      <c r="AT5" s="501"/>
      <c r="AU5" s="501"/>
      <c r="AV5" s="501"/>
      <c r="AW5" s="501"/>
      <c r="AX5" s="501"/>
      <c r="AY5" s="501"/>
      <c r="AZ5" s="501"/>
      <c r="BA5" s="501"/>
      <c r="BB5" s="501"/>
      <c r="BC5" s="501"/>
      <c r="BD5" s="501"/>
      <c r="BE5" s="501"/>
      <c r="BF5" s="41"/>
    </row>
    <row r="6" spans="1:78">
      <c r="AN6" s="38"/>
      <c r="AO6" s="47"/>
      <c r="BM6" s="227" t="s">
        <v>475</v>
      </c>
      <c r="BN6" s="227"/>
      <c r="BO6" s="227"/>
      <c r="BP6" s="227"/>
      <c r="BQ6" s="227" t="s">
        <v>476</v>
      </c>
      <c r="BR6" s="227"/>
      <c r="BS6" s="227"/>
      <c r="BT6" s="227"/>
      <c r="BU6" s="227" t="s">
        <v>477</v>
      </c>
      <c r="BV6" s="227"/>
      <c r="BW6" s="227"/>
      <c r="BX6" s="227"/>
      <c r="BY6" s="227" t="s">
        <v>478</v>
      </c>
      <c r="BZ6" s="227"/>
    </row>
    <row r="7" spans="1:78">
      <c r="X7" s="277" t="s">
        <v>421</v>
      </c>
      <c r="Y7" s="277"/>
      <c r="Z7" s="277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7"/>
      <c r="AM7" s="47"/>
      <c r="AN7" s="38"/>
      <c r="AO7" s="47"/>
      <c r="BM7" s="56"/>
      <c r="BN7" s="56"/>
      <c r="BO7" s="56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</row>
    <row r="8" spans="1:78" ht="11.25" customHeight="1">
      <c r="X8" s="40"/>
      <c r="Y8" s="40"/>
      <c r="Z8" s="40"/>
      <c r="AN8" s="38"/>
      <c r="AO8" s="47"/>
      <c r="BM8" s="51"/>
      <c r="BN8" s="51"/>
      <c r="BO8" s="51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</row>
    <row r="9" spans="1:78">
      <c r="X9" s="277" t="s">
        <v>433</v>
      </c>
      <c r="Y9" s="277"/>
      <c r="Z9" s="277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7"/>
      <c r="AM9" s="47"/>
      <c r="AN9" s="38"/>
      <c r="AO9" s="47"/>
      <c r="BM9" s="56"/>
      <c r="BN9" s="56"/>
      <c r="BO9" s="56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</row>
    <row r="10" spans="1:78" ht="11.25" customHeight="1">
      <c r="AN10" s="38"/>
      <c r="AO10" s="47"/>
      <c r="BL10" s="227" t="s">
        <v>479</v>
      </c>
      <c r="BM10" s="227"/>
      <c r="BN10" s="227"/>
      <c r="BO10" s="227"/>
      <c r="BP10" s="227"/>
      <c r="BQ10" s="227"/>
      <c r="BR10" s="227"/>
      <c r="BS10" s="227"/>
      <c r="BT10" s="227"/>
      <c r="BU10" s="227"/>
      <c r="BV10" s="227"/>
      <c r="BW10" s="227"/>
      <c r="BX10" s="227"/>
      <c r="BY10" s="227"/>
      <c r="BZ10" s="47"/>
    </row>
    <row r="11" spans="1:78" s="74" customFormat="1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502" t="s">
        <v>434</v>
      </c>
      <c r="Y11" s="502"/>
      <c r="Z11" s="50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7"/>
      <c r="AM11" s="77"/>
      <c r="AN11" s="73"/>
      <c r="AO11" s="77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227"/>
      <c r="BM11" s="227"/>
      <c r="BN11" s="227"/>
      <c r="BO11" s="227"/>
      <c r="BP11" s="227"/>
      <c r="BQ11" s="227"/>
      <c r="BR11" s="227"/>
      <c r="BS11" s="227"/>
      <c r="BT11" s="227"/>
      <c r="BU11" s="227"/>
      <c r="BV11" s="227"/>
      <c r="BW11" s="227"/>
      <c r="BX11" s="227"/>
      <c r="BY11" s="227"/>
      <c r="BZ11" s="77"/>
    </row>
    <row r="12" spans="1:78" ht="11.25" customHeight="1">
      <c r="AN12" s="38"/>
      <c r="AO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>
      <c r="X13" s="277" t="s">
        <v>435</v>
      </c>
      <c r="Y13" s="277"/>
      <c r="Z13" s="277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7"/>
      <c r="AM13" s="47"/>
      <c r="AN13" s="38"/>
      <c r="AO13" s="47"/>
      <c r="BM13" s="56"/>
      <c r="BN13" s="56"/>
      <c r="BO13" s="56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>
      <c r="AN14" s="38"/>
      <c r="AO14" s="47"/>
    </row>
    <row r="15" spans="1:78">
      <c r="A15" s="227" t="s">
        <v>436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AN15" s="38"/>
      <c r="AO15" s="47"/>
      <c r="AP15" s="227"/>
      <c r="AQ15" s="227"/>
      <c r="AR15" s="78" t="s">
        <v>476</v>
      </c>
      <c r="AS15" s="256"/>
      <c r="AT15" s="256"/>
      <c r="AU15" s="256" t="s">
        <v>477</v>
      </c>
      <c r="AV15" s="256"/>
      <c r="AW15" s="256"/>
      <c r="AX15" s="256"/>
      <c r="AY15" s="256" t="s">
        <v>480</v>
      </c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56"/>
      <c r="BS15" s="256"/>
      <c r="BT15" s="256"/>
      <c r="BU15" s="256"/>
      <c r="BV15" s="256"/>
      <c r="BW15" s="256"/>
      <c r="BX15" s="256"/>
      <c r="BY15" s="256"/>
      <c r="BZ15" s="256"/>
    </row>
    <row r="16" spans="1:78">
      <c r="AN16" s="38"/>
      <c r="AO16" s="47"/>
    </row>
    <row r="17" spans="1:78" ht="15" customHeight="1">
      <c r="A17" s="273" t="s">
        <v>437</v>
      </c>
      <c r="B17" s="274"/>
      <c r="C17" s="274"/>
      <c r="D17" s="274"/>
      <c r="E17" s="274"/>
      <c r="F17" s="274"/>
      <c r="G17" s="273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  <c r="AD17" s="274"/>
      <c r="AE17" s="274"/>
      <c r="AF17" s="274"/>
      <c r="AG17" s="274"/>
      <c r="AH17" s="274"/>
      <c r="AI17" s="274"/>
      <c r="AJ17" s="274"/>
      <c r="AK17" s="275"/>
      <c r="AL17" s="52"/>
      <c r="AM17" s="52"/>
      <c r="AN17" s="38"/>
      <c r="AO17" s="47"/>
      <c r="AP17" s="273" t="s">
        <v>437</v>
      </c>
      <c r="AQ17" s="274"/>
      <c r="AR17" s="274"/>
      <c r="AS17" s="274"/>
      <c r="AT17" s="274"/>
      <c r="AU17" s="274"/>
      <c r="AV17" s="273"/>
      <c r="AW17" s="274"/>
      <c r="AX17" s="274"/>
      <c r="AY17" s="274"/>
      <c r="AZ17" s="274"/>
      <c r="BA17" s="274"/>
      <c r="BB17" s="274"/>
      <c r="BC17" s="274"/>
      <c r="BD17" s="274"/>
      <c r="BE17" s="274"/>
      <c r="BF17" s="274"/>
      <c r="BG17" s="274"/>
      <c r="BH17" s="274"/>
      <c r="BI17" s="274"/>
      <c r="BJ17" s="274"/>
      <c r="BK17" s="274"/>
      <c r="BL17" s="274"/>
      <c r="BM17" s="274"/>
      <c r="BN17" s="274"/>
      <c r="BO17" s="274"/>
      <c r="BP17" s="274"/>
      <c r="BQ17" s="274"/>
      <c r="BR17" s="274"/>
      <c r="BS17" s="274"/>
      <c r="BT17" s="274"/>
      <c r="BU17" s="274"/>
      <c r="BV17" s="274"/>
      <c r="BW17" s="274"/>
      <c r="BX17" s="274"/>
      <c r="BY17" s="274"/>
      <c r="BZ17" s="275"/>
    </row>
    <row r="18" spans="1:78" ht="15" customHeight="1">
      <c r="A18" s="255" t="s">
        <v>438</v>
      </c>
      <c r="B18" s="247"/>
      <c r="C18" s="247"/>
      <c r="D18" s="247"/>
      <c r="E18" s="247"/>
      <c r="F18" s="247"/>
      <c r="G18" s="276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  <c r="V18" s="277"/>
      <c r="W18" s="277"/>
      <c r="X18" s="277"/>
      <c r="Y18" s="277"/>
      <c r="Z18" s="277"/>
      <c r="AA18" s="277"/>
      <c r="AB18" s="277"/>
      <c r="AC18" s="277"/>
      <c r="AD18" s="277"/>
      <c r="AE18" s="277"/>
      <c r="AF18" s="277"/>
      <c r="AG18" s="277"/>
      <c r="AH18" s="277"/>
      <c r="AI18" s="277"/>
      <c r="AJ18" s="277"/>
      <c r="AK18" s="278"/>
      <c r="AL18" s="52"/>
      <c r="AM18" s="52"/>
      <c r="AN18" s="38"/>
      <c r="AO18" s="47"/>
      <c r="AP18" s="255" t="s">
        <v>438</v>
      </c>
      <c r="AQ18" s="247"/>
      <c r="AR18" s="247"/>
      <c r="AS18" s="247"/>
      <c r="AT18" s="247"/>
      <c r="AU18" s="247"/>
      <c r="AV18" s="276"/>
      <c r="AW18" s="277"/>
      <c r="AX18" s="277"/>
      <c r="AY18" s="277"/>
      <c r="AZ18" s="277"/>
      <c r="BA18" s="277"/>
      <c r="BB18" s="277"/>
      <c r="BC18" s="277"/>
      <c r="BD18" s="277"/>
      <c r="BE18" s="277"/>
      <c r="BF18" s="277"/>
      <c r="BG18" s="277"/>
      <c r="BH18" s="277"/>
      <c r="BI18" s="277"/>
      <c r="BJ18" s="277"/>
      <c r="BK18" s="277"/>
      <c r="BL18" s="277"/>
      <c r="BM18" s="277"/>
      <c r="BN18" s="277"/>
      <c r="BO18" s="277"/>
      <c r="BP18" s="277"/>
      <c r="BQ18" s="277"/>
      <c r="BR18" s="277"/>
      <c r="BS18" s="277"/>
      <c r="BT18" s="277"/>
      <c r="BU18" s="277"/>
      <c r="BV18" s="277"/>
      <c r="BW18" s="277"/>
      <c r="BX18" s="277"/>
      <c r="BY18" s="277"/>
      <c r="BZ18" s="278"/>
    </row>
    <row r="19" spans="1:78">
      <c r="A19" s="261" t="s">
        <v>448</v>
      </c>
      <c r="B19" s="262"/>
      <c r="C19" s="262"/>
      <c r="D19" s="262"/>
      <c r="E19" s="262"/>
      <c r="F19" s="263"/>
      <c r="G19" s="43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5"/>
      <c r="AL19" s="47"/>
      <c r="AM19" s="47"/>
      <c r="AN19" s="38"/>
      <c r="AO19" s="47"/>
      <c r="AP19" s="261" t="s">
        <v>448</v>
      </c>
      <c r="AQ19" s="262"/>
      <c r="AR19" s="262"/>
      <c r="AS19" s="262"/>
      <c r="AT19" s="262"/>
      <c r="AU19" s="263"/>
      <c r="AV19" s="43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>
      <c r="A20" s="264"/>
      <c r="B20" s="265"/>
      <c r="C20" s="265"/>
      <c r="D20" s="265"/>
      <c r="E20" s="265"/>
      <c r="F20" s="266"/>
      <c r="G20" s="57" t="s">
        <v>439</v>
      </c>
      <c r="H20" s="56"/>
      <c r="I20" s="56"/>
      <c r="J20" s="56"/>
      <c r="K20" s="56"/>
      <c r="L20" s="56"/>
      <c r="M20" s="56"/>
      <c r="N20" s="56"/>
      <c r="O20" s="47"/>
      <c r="P20" s="496" t="s">
        <v>440</v>
      </c>
      <c r="Q20" s="496"/>
      <c r="R20" s="53"/>
      <c r="S20" s="53" t="s">
        <v>441</v>
      </c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4"/>
      <c r="AL20" s="53"/>
      <c r="AM20" s="53"/>
      <c r="AN20" s="38"/>
      <c r="AO20" s="47"/>
      <c r="AP20" s="264"/>
      <c r="AQ20" s="265"/>
      <c r="AR20" s="265"/>
      <c r="AS20" s="265"/>
      <c r="AT20" s="265"/>
      <c r="AU20" s="266"/>
      <c r="AV20" s="57" t="s">
        <v>439</v>
      </c>
      <c r="AW20" s="56"/>
      <c r="AX20" s="56"/>
      <c r="AY20" s="56"/>
      <c r="AZ20" s="56"/>
      <c r="BA20" s="56"/>
      <c r="BB20" s="56"/>
      <c r="BC20" s="56"/>
      <c r="BD20" s="47"/>
      <c r="BE20" s="496" t="s">
        <v>440</v>
      </c>
      <c r="BF20" s="496"/>
      <c r="BG20" s="53"/>
      <c r="BH20" s="53" t="s">
        <v>441</v>
      </c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4"/>
    </row>
    <row r="21" spans="1:78">
      <c r="A21" s="264"/>
      <c r="B21" s="265"/>
      <c r="C21" s="265"/>
      <c r="D21" s="265"/>
      <c r="E21" s="265"/>
      <c r="F21" s="266"/>
      <c r="G21" s="46"/>
      <c r="H21" s="47"/>
      <c r="I21" s="47"/>
      <c r="J21" s="47"/>
      <c r="K21" s="47"/>
      <c r="L21" s="47"/>
      <c r="M21" s="47"/>
      <c r="N21" s="47"/>
      <c r="O21" s="47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4"/>
      <c r="AL21" s="53"/>
      <c r="AM21" s="53"/>
      <c r="AN21" s="38"/>
      <c r="AO21" s="47"/>
      <c r="AP21" s="264"/>
      <c r="AQ21" s="265"/>
      <c r="AR21" s="265"/>
      <c r="AS21" s="265"/>
      <c r="AT21" s="265"/>
      <c r="AU21" s="266"/>
      <c r="AV21" s="46"/>
      <c r="AW21" s="47"/>
      <c r="AX21" s="47"/>
      <c r="AY21" s="47"/>
      <c r="AZ21" s="47"/>
      <c r="BA21" s="47"/>
      <c r="BB21" s="47"/>
      <c r="BC21" s="47"/>
      <c r="BD21" s="47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4"/>
    </row>
    <row r="22" spans="1:78">
      <c r="A22" s="264"/>
      <c r="B22" s="265"/>
      <c r="C22" s="265"/>
      <c r="D22" s="265"/>
      <c r="E22" s="265"/>
      <c r="F22" s="266"/>
      <c r="G22" s="46"/>
      <c r="H22" s="47"/>
      <c r="I22" s="47"/>
      <c r="J22" s="47"/>
      <c r="K22" s="47"/>
      <c r="L22" s="47"/>
      <c r="M22" s="47"/>
      <c r="N22" s="47"/>
      <c r="O22" s="47"/>
      <c r="P22" s="496" t="s">
        <v>442</v>
      </c>
      <c r="Q22" s="496"/>
      <c r="R22" s="53"/>
      <c r="S22" s="272" t="s">
        <v>447</v>
      </c>
      <c r="T22" s="272"/>
      <c r="U22" s="272"/>
      <c r="V22" s="272"/>
      <c r="W22" s="272"/>
      <c r="X22" s="272"/>
      <c r="Y22" s="272"/>
      <c r="Z22" s="272"/>
      <c r="AA22" s="272"/>
      <c r="AB22" s="272"/>
      <c r="AC22" s="272"/>
      <c r="AD22" s="272"/>
      <c r="AE22" s="272"/>
      <c r="AF22" s="272"/>
      <c r="AG22" s="272"/>
      <c r="AH22" s="272"/>
      <c r="AI22" s="272"/>
      <c r="AJ22" s="272"/>
      <c r="AK22" s="497"/>
      <c r="AL22" s="55"/>
      <c r="AM22" s="55"/>
      <c r="AN22" s="38"/>
      <c r="AO22" s="47"/>
      <c r="AP22" s="264"/>
      <c r="AQ22" s="265"/>
      <c r="AR22" s="265"/>
      <c r="AS22" s="265"/>
      <c r="AT22" s="265"/>
      <c r="AU22" s="266"/>
      <c r="AV22" s="46"/>
      <c r="AW22" s="47"/>
      <c r="AX22" s="47"/>
      <c r="AY22" s="47"/>
      <c r="AZ22" s="47"/>
      <c r="BA22" s="47"/>
      <c r="BB22" s="47"/>
      <c r="BC22" s="47"/>
      <c r="BD22" s="47"/>
      <c r="BE22" s="496" t="s">
        <v>442</v>
      </c>
      <c r="BF22" s="496"/>
      <c r="BG22" s="53"/>
      <c r="BH22" s="272" t="s">
        <v>447</v>
      </c>
      <c r="BI22" s="272"/>
      <c r="BJ22" s="272"/>
      <c r="BK22" s="272"/>
      <c r="BL22" s="272"/>
      <c r="BM22" s="272"/>
      <c r="BN22" s="272"/>
      <c r="BO22" s="272"/>
      <c r="BP22" s="272"/>
      <c r="BQ22" s="272"/>
      <c r="BR22" s="272"/>
      <c r="BS22" s="272"/>
      <c r="BT22" s="272"/>
      <c r="BU22" s="272"/>
      <c r="BV22" s="272"/>
      <c r="BW22" s="272"/>
      <c r="BX22" s="272"/>
      <c r="BY22" s="272"/>
      <c r="BZ22" s="497"/>
    </row>
    <row r="23" spans="1:78">
      <c r="A23" s="264"/>
      <c r="B23" s="265"/>
      <c r="C23" s="265"/>
      <c r="D23" s="265"/>
      <c r="E23" s="265"/>
      <c r="F23" s="266"/>
      <c r="G23" s="46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8"/>
      <c r="AL23" s="47"/>
      <c r="AM23" s="47"/>
      <c r="AN23" s="38"/>
      <c r="AO23" s="47"/>
      <c r="AP23" s="264"/>
      <c r="AQ23" s="265"/>
      <c r="AR23" s="265"/>
      <c r="AS23" s="265"/>
      <c r="AT23" s="265"/>
      <c r="AU23" s="266"/>
      <c r="AV23" s="46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>
      <c r="A24" s="264"/>
      <c r="B24" s="265"/>
      <c r="C24" s="265"/>
      <c r="D24" s="265"/>
      <c r="E24" s="265"/>
      <c r="F24" s="266"/>
      <c r="G24" s="46"/>
      <c r="H24" s="47"/>
      <c r="I24" s="47"/>
      <c r="J24" s="47"/>
      <c r="K24" s="47"/>
      <c r="L24" s="47"/>
      <c r="M24" s="47"/>
      <c r="N24" s="47"/>
      <c r="O24" s="47"/>
      <c r="P24" s="496" t="s">
        <v>443</v>
      </c>
      <c r="Q24" s="496"/>
      <c r="R24" s="53"/>
      <c r="S24" s="272" t="s">
        <v>445</v>
      </c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72"/>
      <c r="AK24" s="497"/>
      <c r="AL24" s="55"/>
      <c r="AM24" s="55"/>
      <c r="AN24" s="38"/>
      <c r="AO24" s="47"/>
      <c r="AP24" s="264"/>
      <c r="AQ24" s="265"/>
      <c r="AR24" s="265"/>
      <c r="AS24" s="265"/>
      <c r="AT24" s="265"/>
      <c r="AU24" s="266"/>
      <c r="AV24" s="46"/>
      <c r="AW24" s="47"/>
      <c r="AX24" s="47"/>
      <c r="AY24" s="47"/>
      <c r="AZ24" s="47"/>
      <c r="BA24" s="47"/>
      <c r="BB24" s="47"/>
      <c r="BC24" s="47"/>
      <c r="BD24" s="47"/>
      <c r="BE24" s="496" t="s">
        <v>443</v>
      </c>
      <c r="BF24" s="496"/>
      <c r="BG24" s="53"/>
      <c r="BH24" s="272" t="s">
        <v>445</v>
      </c>
      <c r="BI24" s="272"/>
      <c r="BJ24" s="272"/>
      <c r="BK24" s="272"/>
      <c r="BL24" s="272"/>
      <c r="BM24" s="272"/>
      <c r="BN24" s="272"/>
      <c r="BO24" s="272"/>
      <c r="BP24" s="272"/>
      <c r="BQ24" s="272"/>
      <c r="BR24" s="272"/>
      <c r="BS24" s="272"/>
      <c r="BT24" s="272"/>
      <c r="BU24" s="272"/>
      <c r="BV24" s="272"/>
      <c r="BW24" s="272"/>
      <c r="BX24" s="272"/>
      <c r="BY24" s="272"/>
      <c r="BZ24" s="497"/>
    </row>
    <row r="25" spans="1:78">
      <c r="A25" s="264"/>
      <c r="B25" s="265"/>
      <c r="C25" s="265"/>
      <c r="D25" s="265"/>
      <c r="E25" s="265"/>
      <c r="F25" s="266"/>
      <c r="G25" s="46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8"/>
      <c r="AL25" s="47"/>
      <c r="AM25" s="47"/>
      <c r="AN25" s="38"/>
      <c r="AO25" s="47"/>
      <c r="AP25" s="264"/>
      <c r="AQ25" s="265"/>
      <c r="AR25" s="265"/>
      <c r="AS25" s="265"/>
      <c r="AT25" s="265"/>
      <c r="AU25" s="266"/>
      <c r="AV25" s="46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>
      <c r="A26" s="264"/>
      <c r="B26" s="265"/>
      <c r="C26" s="265"/>
      <c r="D26" s="265"/>
      <c r="E26" s="265"/>
      <c r="F26" s="266"/>
      <c r="G26" s="46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272" t="s">
        <v>444</v>
      </c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497"/>
      <c r="AL26" s="55"/>
      <c r="AM26" s="55"/>
      <c r="AN26" s="38"/>
      <c r="AO26" s="47"/>
      <c r="AP26" s="264"/>
      <c r="AQ26" s="265"/>
      <c r="AR26" s="265"/>
      <c r="AS26" s="265"/>
      <c r="AT26" s="265"/>
      <c r="AU26" s="266"/>
      <c r="AV26" s="46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272" t="s">
        <v>444</v>
      </c>
      <c r="BI26" s="272"/>
      <c r="BJ26" s="272"/>
      <c r="BK26" s="272"/>
      <c r="BL26" s="272"/>
      <c r="BM26" s="272"/>
      <c r="BN26" s="272"/>
      <c r="BO26" s="272"/>
      <c r="BP26" s="272"/>
      <c r="BQ26" s="272"/>
      <c r="BR26" s="272"/>
      <c r="BS26" s="272"/>
      <c r="BT26" s="272"/>
      <c r="BU26" s="272"/>
      <c r="BV26" s="272"/>
      <c r="BW26" s="272"/>
      <c r="BX26" s="272"/>
      <c r="BY26" s="272"/>
      <c r="BZ26" s="497"/>
    </row>
    <row r="27" spans="1:78">
      <c r="A27" s="264"/>
      <c r="B27" s="265"/>
      <c r="C27" s="265"/>
      <c r="D27" s="265"/>
      <c r="E27" s="265"/>
      <c r="F27" s="266"/>
      <c r="G27" s="46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8"/>
      <c r="AL27" s="47"/>
      <c r="AM27" s="47"/>
      <c r="AN27" s="38"/>
      <c r="AO27" s="47"/>
      <c r="AP27" s="264"/>
      <c r="AQ27" s="265"/>
      <c r="AR27" s="265"/>
      <c r="AS27" s="265"/>
      <c r="AT27" s="265"/>
      <c r="AU27" s="266"/>
      <c r="AV27" s="46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>
      <c r="A28" s="264"/>
      <c r="B28" s="265"/>
      <c r="C28" s="265"/>
      <c r="D28" s="265"/>
      <c r="E28" s="265"/>
      <c r="F28" s="266"/>
      <c r="G28" s="46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272" t="s">
        <v>446</v>
      </c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272"/>
      <c r="AH28" s="272"/>
      <c r="AI28" s="272"/>
      <c r="AJ28" s="272"/>
      <c r="AK28" s="497"/>
      <c r="AL28" s="55"/>
      <c r="AM28" s="55"/>
      <c r="AN28" s="38"/>
      <c r="AO28" s="47"/>
      <c r="AP28" s="264"/>
      <c r="AQ28" s="265"/>
      <c r="AR28" s="265"/>
      <c r="AS28" s="265"/>
      <c r="AT28" s="265"/>
      <c r="AU28" s="266"/>
      <c r="AV28" s="46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272" t="s">
        <v>446</v>
      </c>
      <c r="BI28" s="272"/>
      <c r="BJ28" s="272"/>
      <c r="BK28" s="272"/>
      <c r="BL28" s="272"/>
      <c r="BM28" s="272"/>
      <c r="BN28" s="272"/>
      <c r="BO28" s="272"/>
      <c r="BP28" s="272"/>
      <c r="BQ28" s="272"/>
      <c r="BR28" s="272"/>
      <c r="BS28" s="272"/>
      <c r="BT28" s="272"/>
      <c r="BU28" s="272"/>
      <c r="BV28" s="272"/>
      <c r="BW28" s="272"/>
      <c r="BX28" s="272"/>
      <c r="BY28" s="272"/>
      <c r="BZ28" s="497"/>
    </row>
    <row r="29" spans="1:78" ht="8.4499999999999993" customHeight="1">
      <c r="A29" s="267"/>
      <c r="B29" s="268"/>
      <c r="C29" s="268"/>
      <c r="D29" s="268"/>
      <c r="E29" s="268"/>
      <c r="F29" s="269"/>
      <c r="G29" s="49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50"/>
      <c r="AL29" s="47"/>
      <c r="AM29" s="47"/>
      <c r="AN29" s="38"/>
      <c r="AO29" s="47"/>
      <c r="AP29" s="267"/>
      <c r="AQ29" s="268"/>
      <c r="AR29" s="268"/>
      <c r="AS29" s="268"/>
      <c r="AT29" s="268"/>
      <c r="AU29" s="269"/>
      <c r="AV29" s="49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50"/>
    </row>
    <row r="30" spans="1:78" ht="42.6" customHeight="1">
      <c r="A30" s="270" t="s">
        <v>449</v>
      </c>
      <c r="B30" s="271"/>
      <c r="C30" s="271"/>
      <c r="D30" s="271"/>
      <c r="E30" s="271"/>
      <c r="F30" s="271"/>
      <c r="G30" s="498" t="s">
        <v>450</v>
      </c>
      <c r="H30" s="499"/>
      <c r="I30" s="499"/>
      <c r="J30" s="499"/>
      <c r="K30" s="499"/>
      <c r="L30" s="499"/>
      <c r="M30" s="499"/>
      <c r="N30" s="499"/>
      <c r="O30" s="499"/>
      <c r="P30" s="499"/>
      <c r="Q30" s="499"/>
      <c r="R30" s="499"/>
      <c r="S30" s="499"/>
      <c r="T30" s="499"/>
      <c r="U30" s="499"/>
      <c r="V30" s="499"/>
      <c r="W30" s="499"/>
      <c r="X30" s="499"/>
      <c r="Y30" s="499"/>
      <c r="Z30" s="499"/>
      <c r="AA30" s="499"/>
      <c r="AB30" s="499"/>
      <c r="AC30" s="499"/>
      <c r="AD30" s="499"/>
      <c r="AE30" s="499"/>
      <c r="AF30" s="499"/>
      <c r="AG30" s="499"/>
      <c r="AH30" s="499"/>
      <c r="AI30" s="499"/>
      <c r="AJ30" s="499"/>
      <c r="AK30" s="500"/>
      <c r="AL30" s="55"/>
      <c r="AM30" s="55"/>
      <c r="AN30" s="38"/>
      <c r="AO30" s="47"/>
      <c r="AP30" s="270" t="s">
        <v>449</v>
      </c>
      <c r="AQ30" s="271"/>
      <c r="AR30" s="271"/>
      <c r="AS30" s="271"/>
      <c r="AT30" s="271"/>
      <c r="AU30" s="271"/>
      <c r="AV30" s="498" t="s">
        <v>450</v>
      </c>
      <c r="AW30" s="499"/>
      <c r="AX30" s="499"/>
      <c r="AY30" s="499"/>
      <c r="AZ30" s="499"/>
      <c r="BA30" s="499"/>
      <c r="BB30" s="499"/>
      <c r="BC30" s="499"/>
      <c r="BD30" s="499"/>
      <c r="BE30" s="499"/>
      <c r="BF30" s="499"/>
      <c r="BG30" s="499"/>
      <c r="BH30" s="499"/>
      <c r="BI30" s="499"/>
      <c r="BJ30" s="499"/>
      <c r="BK30" s="499"/>
      <c r="BL30" s="499"/>
      <c r="BM30" s="499"/>
      <c r="BN30" s="499"/>
      <c r="BO30" s="499"/>
      <c r="BP30" s="499"/>
      <c r="BQ30" s="499"/>
      <c r="BR30" s="499"/>
      <c r="BS30" s="499"/>
      <c r="BT30" s="499"/>
      <c r="BU30" s="499"/>
      <c r="BV30" s="499"/>
      <c r="BW30" s="499"/>
      <c r="BX30" s="499"/>
      <c r="BY30" s="499"/>
      <c r="BZ30" s="500"/>
    </row>
    <row r="31" spans="1:78" ht="28.35" customHeight="1">
      <c r="A31" s="251" t="s">
        <v>451</v>
      </c>
      <c r="B31" s="251"/>
      <c r="C31" s="251"/>
      <c r="D31" s="251"/>
      <c r="E31" s="251"/>
      <c r="F31" s="251"/>
      <c r="G31" s="251" t="s">
        <v>452</v>
      </c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52"/>
      <c r="AM31" s="52"/>
      <c r="AN31" s="38"/>
      <c r="AO31" s="47"/>
      <c r="AP31" s="251" t="s">
        <v>451</v>
      </c>
      <c r="AQ31" s="251"/>
      <c r="AR31" s="251"/>
      <c r="AS31" s="251"/>
      <c r="AT31" s="251"/>
      <c r="AU31" s="251"/>
      <c r="AV31" s="251" t="s">
        <v>452</v>
      </c>
      <c r="AW31" s="251"/>
      <c r="AX31" s="251"/>
      <c r="AY31" s="251"/>
      <c r="AZ31" s="251"/>
      <c r="BA31" s="251"/>
      <c r="BB31" s="251"/>
      <c r="BC31" s="251"/>
      <c r="BD31" s="251"/>
      <c r="BE31" s="251"/>
      <c r="BF31" s="251"/>
      <c r="BG31" s="251"/>
      <c r="BH31" s="251"/>
      <c r="BI31" s="251"/>
      <c r="BJ31" s="251"/>
      <c r="BK31" s="251"/>
      <c r="BL31" s="251"/>
      <c r="BM31" s="251"/>
      <c r="BN31" s="251"/>
      <c r="BO31" s="251"/>
      <c r="BP31" s="251"/>
      <c r="BQ31" s="251"/>
      <c r="BR31" s="251"/>
      <c r="BS31" s="251"/>
      <c r="BT31" s="251"/>
      <c r="BU31" s="251"/>
      <c r="BV31" s="251"/>
      <c r="BW31" s="251"/>
      <c r="BX31" s="251"/>
      <c r="BY31" s="251"/>
      <c r="BZ31" s="251"/>
    </row>
    <row r="32" spans="1:78" ht="28.35" customHeight="1">
      <c r="A32" s="251" t="s">
        <v>453</v>
      </c>
      <c r="B32" s="251"/>
      <c r="C32" s="251"/>
      <c r="D32" s="251"/>
      <c r="E32" s="251"/>
      <c r="F32" s="251"/>
      <c r="G32" s="251" t="s">
        <v>454</v>
      </c>
      <c r="H32" s="251"/>
      <c r="I32" s="251"/>
      <c r="J32" s="251"/>
      <c r="K32" s="251" t="s">
        <v>455</v>
      </c>
      <c r="L32" s="251"/>
      <c r="M32" s="251"/>
      <c r="N32" s="251"/>
      <c r="O32" s="251" t="s">
        <v>456</v>
      </c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52"/>
      <c r="AM32" s="52"/>
      <c r="AN32" s="38"/>
      <c r="AO32" s="47"/>
      <c r="AP32" s="251" t="s">
        <v>453</v>
      </c>
      <c r="AQ32" s="251"/>
      <c r="AR32" s="251"/>
      <c r="AS32" s="251"/>
      <c r="AT32" s="251"/>
      <c r="AU32" s="251"/>
      <c r="AV32" s="251" t="s">
        <v>454</v>
      </c>
      <c r="AW32" s="251"/>
      <c r="AX32" s="251"/>
      <c r="AY32" s="251"/>
      <c r="AZ32" s="251" t="s">
        <v>455</v>
      </c>
      <c r="BA32" s="251"/>
      <c r="BB32" s="251"/>
      <c r="BC32" s="251"/>
      <c r="BD32" s="251" t="s">
        <v>456</v>
      </c>
      <c r="BE32" s="251"/>
      <c r="BF32" s="251"/>
      <c r="BG32" s="251"/>
      <c r="BH32" s="251"/>
      <c r="BI32" s="251"/>
      <c r="BJ32" s="251"/>
      <c r="BK32" s="251"/>
      <c r="BL32" s="251"/>
      <c r="BM32" s="251"/>
      <c r="BN32" s="251"/>
      <c r="BO32" s="251"/>
      <c r="BP32" s="251"/>
      <c r="BQ32" s="251"/>
      <c r="BR32" s="251"/>
      <c r="BS32" s="251"/>
      <c r="BT32" s="251"/>
      <c r="BU32" s="251"/>
      <c r="BV32" s="251"/>
      <c r="BW32" s="251"/>
      <c r="BX32" s="251"/>
      <c r="BY32" s="251"/>
      <c r="BZ32" s="251"/>
    </row>
    <row r="33" spans="1:78" ht="36.75" customHeight="1" thickBot="1">
      <c r="A33" s="253" t="s">
        <v>457</v>
      </c>
      <c r="B33" s="253"/>
      <c r="C33" s="253"/>
      <c r="D33" s="253"/>
      <c r="E33" s="253"/>
      <c r="F33" s="253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52"/>
      <c r="AM33" s="52"/>
      <c r="AN33" s="38"/>
      <c r="AO33" s="47"/>
      <c r="AP33" s="253" t="s">
        <v>457</v>
      </c>
      <c r="AQ33" s="253"/>
      <c r="AR33" s="253"/>
      <c r="AS33" s="253"/>
      <c r="AT33" s="253"/>
      <c r="AU33" s="253"/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254"/>
      <c r="BL33" s="254"/>
      <c r="BM33" s="254"/>
      <c r="BN33" s="254"/>
      <c r="BO33" s="254"/>
      <c r="BP33" s="254"/>
      <c r="BQ33" s="254"/>
      <c r="BR33" s="254"/>
      <c r="BS33" s="254"/>
      <c r="BT33" s="254"/>
      <c r="BU33" s="254"/>
      <c r="BV33" s="254"/>
      <c r="BW33" s="254"/>
      <c r="BX33" s="254"/>
      <c r="BY33" s="254"/>
      <c r="BZ33" s="254"/>
    </row>
    <row r="34" spans="1:78" ht="28.35" customHeight="1">
      <c r="A34" s="244" t="s">
        <v>463</v>
      </c>
      <c r="B34" s="245"/>
      <c r="C34" s="245"/>
      <c r="D34" s="245"/>
      <c r="E34" s="245"/>
      <c r="F34" s="245"/>
      <c r="G34" s="63"/>
      <c r="H34" s="61"/>
      <c r="I34" s="237" t="s">
        <v>458</v>
      </c>
      <c r="J34" s="237"/>
      <c r="K34" s="237"/>
      <c r="L34" s="237"/>
      <c r="M34" s="237"/>
      <c r="N34" s="237"/>
      <c r="O34" s="237"/>
      <c r="P34" s="61"/>
      <c r="Q34" s="61"/>
      <c r="R34" s="61"/>
      <c r="S34" s="494"/>
      <c r="T34" s="494"/>
      <c r="U34" s="494"/>
      <c r="V34" s="494"/>
      <c r="W34" s="494"/>
      <c r="X34" s="494"/>
      <c r="Y34" s="494"/>
      <c r="Z34" s="494"/>
      <c r="AA34" s="231" t="s">
        <v>462</v>
      </c>
      <c r="AB34" s="231"/>
      <c r="AC34" s="231"/>
      <c r="AD34" s="61"/>
      <c r="AE34" s="61"/>
      <c r="AF34" s="61"/>
      <c r="AG34" s="61"/>
      <c r="AH34" s="61"/>
      <c r="AI34" s="61"/>
      <c r="AJ34" s="61"/>
      <c r="AK34" s="62"/>
      <c r="AL34" s="47"/>
      <c r="AM34" s="47"/>
      <c r="AN34" s="38"/>
      <c r="AO34" s="47"/>
      <c r="AP34" s="244" t="s">
        <v>463</v>
      </c>
      <c r="AQ34" s="245"/>
      <c r="AR34" s="245"/>
      <c r="AS34" s="245"/>
      <c r="AT34" s="245"/>
      <c r="AU34" s="245"/>
      <c r="AV34" s="63"/>
      <c r="AW34" s="61"/>
      <c r="AX34" s="237" t="s">
        <v>458</v>
      </c>
      <c r="AY34" s="237"/>
      <c r="AZ34" s="237"/>
      <c r="BA34" s="237"/>
      <c r="BB34" s="237"/>
      <c r="BC34" s="237"/>
      <c r="BD34" s="237"/>
      <c r="BE34" s="61"/>
      <c r="BF34" s="61"/>
      <c r="BG34" s="61"/>
      <c r="BH34" s="494"/>
      <c r="BI34" s="494"/>
      <c r="BJ34" s="494"/>
      <c r="BK34" s="494"/>
      <c r="BL34" s="494"/>
      <c r="BM34" s="494"/>
      <c r="BN34" s="494"/>
      <c r="BO34" s="494"/>
      <c r="BP34" s="231" t="s">
        <v>462</v>
      </c>
      <c r="BQ34" s="231"/>
      <c r="BR34" s="231"/>
      <c r="BS34" s="61"/>
      <c r="BT34" s="61"/>
      <c r="BU34" s="61"/>
      <c r="BV34" s="61"/>
      <c r="BW34" s="61"/>
      <c r="BX34" s="61"/>
      <c r="BY34" s="61"/>
      <c r="BZ34" s="62"/>
    </row>
    <row r="35" spans="1:78" ht="28.35" customHeight="1">
      <c r="A35" s="246"/>
      <c r="B35" s="247"/>
      <c r="C35" s="247"/>
      <c r="D35" s="247"/>
      <c r="E35" s="247"/>
      <c r="F35" s="247"/>
      <c r="G35" s="46"/>
      <c r="H35" s="47"/>
      <c r="I35" s="234" t="s">
        <v>459</v>
      </c>
      <c r="J35" s="234"/>
      <c r="K35" s="234"/>
      <c r="L35" s="234"/>
      <c r="M35" s="234"/>
      <c r="N35" s="234"/>
      <c r="O35" s="234"/>
      <c r="P35" s="47"/>
      <c r="Q35" s="47"/>
      <c r="R35" s="47"/>
      <c r="S35" s="495"/>
      <c r="T35" s="495"/>
      <c r="U35" s="495"/>
      <c r="V35" s="495"/>
      <c r="W35" s="495"/>
      <c r="X35" s="495"/>
      <c r="Y35" s="495"/>
      <c r="Z35" s="495"/>
      <c r="AA35" s="236" t="s">
        <v>462</v>
      </c>
      <c r="AB35" s="236"/>
      <c r="AC35" s="236"/>
      <c r="AD35" s="47"/>
      <c r="AE35" s="47"/>
      <c r="AF35" s="47"/>
      <c r="AG35" s="47"/>
      <c r="AH35" s="47"/>
      <c r="AI35" s="47"/>
      <c r="AJ35" s="47"/>
      <c r="AK35" s="58"/>
      <c r="AL35" s="47"/>
      <c r="AM35" s="47"/>
      <c r="AN35" s="38"/>
      <c r="AO35" s="47"/>
      <c r="AP35" s="246"/>
      <c r="AQ35" s="247"/>
      <c r="AR35" s="247"/>
      <c r="AS35" s="247"/>
      <c r="AT35" s="247"/>
      <c r="AU35" s="247"/>
      <c r="AV35" s="46"/>
      <c r="AW35" s="47"/>
      <c r="AX35" s="234" t="s">
        <v>459</v>
      </c>
      <c r="AY35" s="234"/>
      <c r="AZ35" s="234"/>
      <c r="BA35" s="234"/>
      <c r="BB35" s="234"/>
      <c r="BC35" s="234"/>
      <c r="BD35" s="234"/>
      <c r="BE35" s="47"/>
      <c r="BF35" s="47"/>
      <c r="BG35" s="47"/>
      <c r="BH35" s="495"/>
      <c r="BI35" s="495"/>
      <c r="BJ35" s="495"/>
      <c r="BK35" s="495"/>
      <c r="BL35" s="495"/>
      <c r="BM35" s="495"/>
      <c r="BN35" s="495"/>
      <c r="BO35" s="495"/>
      <c r="BP35" s="236" t="s">
        <v>462</v>
      </c>
      <c r="BQ35" s="236"/>
      <c r="BR35" s="236"/>
      <c r="BS35" s="47"/>
      <c r="BT35" s="47"/>
      <c r="BU35" s="47"/>
      <c r="BV35" s="47"/>
      <c r="BW35" s="47"/>
      <c r="BX35" s="47"/>
      <c r="BY35" s="47"/>
      <c r="BZ35" s="58"/>
    </row>
    <row r="36" spans="1:78" ht="28.35" customHeight="1">
      <c r="A36" s="246"/>
      <c r="B36" s="247"/>
      <c r="C36" s="247"/>
      <c r="D36" s="247"/>
      <c r="E36" s="247"/>
      <c r="F36" s="247"/>
      <c r="G36" s="65"/>
      <c r="H36" s="66"/>
      <c r="I36" s="243" t="s">
        <v>460</v>
      </c>
      <c r="J36" s="243"/>
      <c r="K36" s="243"/>
      <c r="L36" s="243"/>
      <c r="M36" s="243"/>
      <c r="N36" s="243"/>
      <c r="O36" s="243"/>
      <c r="P36" s="66"/>
      <c r="Q36" s="66"/>
      <c r="R36" s="66"/>
      <c r="S36" s="495"/>
      <c r="T36" s="495"/>
      <c r="U36" s="495"/>
      <c r="V36" s="495"/>
      <c r="W36" s="495"/>
      <c r="X36" s="495"/>
      <c r="Y36" s="495"/>
      <c r="Z36" s="495"/>
      <c r="AA36" s="238" t="s">
        <v>462</v>
      </c>
      <c r="AB36" s="238"/>
      <c r="AC36" s="238"/>
      <c r="AD36" s="66"/>
      <c r="AE36" s="66"/>
      <c r="AF36" s="66"/>
      <c r="AG36" s="66"/>
      <c r="AH36" s="66"/>
      <c r="AI36" s="66"/>
      <c r="AJ36" s="66"/>
      <c r="AK36" s="67"/>
      <c r="AL36" s="47"/>
      <c r="AM36" s="47"/>
      <c r="AN36" s="38"/>
      <c r="AO36" s="47"/>
      <c r="AP36" s="246"/>
      <c r="AQ36" s="247"/>
      <c r="AR36" s="247"/>
      <c r="AS36" s="247"/>
      <c r="AT36" s="247"/>
      <c r="AU36" s="247"/>
      <c r="AV36" s="65"/>
      <c r="AW36" s="66"/>
      <c r="AX36" s="243" t="s">
        <v>460</v>
      </c>
      <c r="AY36" s="243"/>
      <c r="AZ36" s="243"/>
      <c r="BA36" s="243"/>
      <c r="BB36" s="243"/>
      <c r="BC36" s="243"/>
      <c r="BD36" s="243"/>
      <c r="BE36" s="66"/>
      <c r="BF36" s="66"/>
      <c r="BG36" s="66"/>
      <c r="BH36" s="495"/>
      <c r="BI36" s="495"/>
      <c r="BJ36" s="495"/>
      <c r="BK36" s="495"/>
      <c r="BL36" s="495"/>
      <c r="BM36" s="495"/>
      <c r="BN36" s="495"/>
      <c r="BO36" s="495"/>
      <c r="BP36" s="238" t="s">
        <v>462</v>
      </c>
      <c r="BQ36" s="238"/>
      <c r="BR36" s="238"/>
      <c r="BS36" s="66"/>
      <c r="BT36" s="66"/>
      <c r="BU36" s="66"/>
      <c r="BV36" s="66"/>
      <c r="BW36" s="66"/>
      <c r="BX36" s="66"/>
      <c r="BY36" s="66"/>
      <c r="BZ36" s="67"/>
    </row>
    <row r="37" spans="1:78" ht="28.35" customHeight="1" thickBot="1">
      <c r="A37" s="248"/>
      <c r="B37" s="249"/>
      <c r="C37" s="249"/>
      <c r="D37" s="249"/>
      <c r="E37" s="249"/>
      <c r="F37" s="249"/>
      <c r="G37" s="64"/>
      <c r="H37" s="59"/>
      <c r="I37" s="239" t="s">
        <v>461</v>
      </c>
      <c r="J37" s="239"/>
      <c r="K37" s="239"/>
      <c r="L37" s="239"/>
      <c r="M37" s="239"/>
      <c r="N37" s="239"/>
      <c r="O37" s="239"/>
      <c r="P37" s="59"/>
      <c r="Q37" s="59"/>
      <c r="R37" s="59"/>
      <c r="S37" s="241"/>
      <c r="T37" s="241"/>
      <c r="U37" s="241"/>
      <c r="V37" s="241"/>
      <c r="W37" s="241"/>
      <c r="X37" s="241"/>
      <c r="Y37" s="241"/>
      <c r="Z37" s="241"/>
      <c r="AA37" s="242" t="s">
        <v>462</v>
      </c>
      <c r="AB37" s="242"/>
      <c r="AC37" s="242"/>
      <c r="AD37" s="59"/>
      <c r="AE37" s="59"/>
      <c r="AF37" s="59"/>
      <c r="AG37" s="59"/>
      <c r="AH37" s="59"/>
      <c r="AI37" s="59"/>
      <c r="AJ37" s="59"/>
      <c r="AK37" s="60"/>
      <c r="AL37" s="47"/>
      <c r="AM37" s="47"/>
      <c r="AN37" s="38"/>
      <c r="AO37" s="47"/>
      <c r="AP37" s="248"/>
      <c r="AQ37" s="249"/>
      <c r="AR37" s="249"/>
      <c r="AS37" s="249"/>
      <c r="AT37" s="249"/>
      <c r="AU37" s="249"/>
      <c r="AV37" s="64"/>
      <c r="AW37" s="59"/>
      <c r="AX37" s="239" t="s">
        <v>461</v>
      </c>
      <c r="AY37" s="239"/>
      <c r="AZ37" s="239"/>
      <c r="BA37" s="239"/>
      <c r="BB37" s="239"/>
      <c r="BC37" s="239"/>
      <c r="BD37" s="239"/>
      <c r="BE37" s="59"/>
      <c r="BF37" s="59"/>
      <c r="BG37" s="59"/>
      <c r="BH37" s="241"/>
      <c r="BI37" s="241"/>
      <c r="BJ37" s="241"/>
      <c r="BK37" s="241"/>
      <c r="BL37" s="241"/>
      <c r="BM37" s="241"/>
      <c r="BN37" s="241"/>
      <c r="BO37" s="241"/>
      <c r="BP37" s="242" t="s">
        <v>462</v>
      </c>
      <c r="BQ37" s="242"/>
      <c r="BR37" s="242"/>
      <c r="BS37" s="59"/>
      <c r="BT37" s="59"/>
      <c r="BU37" s="59"/>
      <c r="BV37" s="59"/>
      <c r="BW37" s="59"/>
      <c r="BX37" s="59"/>
      <c r="BY37" s="59"/>
      <c r="BZ37" s="60"/>
    </row>
    <row r="38" spans="1:78" ht="15.75" customHeight="1">
      <c r="A38" s="51"/>
      <c r="B38" s="51"/>
      <c r="C38" s="51"/>
      <c r="D38" s="51"/>
      <c r="E38" s="51"/>
      <c r="F38" s="51"/>
      <c r="G38" s="47"/>
      <c r="H38" s="47"/>
      <c r="I38" s="51"/>
      <c r="J38" s="51"/>
      <c r="K38" s="51"/>
      <c r="L38" s="51"/>
      <c r="M38" s="51"/>
      <c r="N38" s="51"/>
      <c r="O38" s="51"/>
      <c r="P38" s="47"/>
      <c r="Q38" s="47"/>
      <c r="R38" s="47"/>
      <c r="S38" s="76"/>
      <c r="T38" s="76"/>
      <c r="U38" s="76"/>
      <c r="V38" s="76"/>
      <c r="W38" s="76"/>
      <c r="X38" s="76"/>
      <c r="Y38" s="76"/>
      <c r="Z38" s="76"/>
      <c r="AA38" s="69"/>
      <c r="AB38" s="69"/>
      <c r="AC38" s="69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38"/>
      <c r="AO38" s="47"/>
      <c r="AP38" s="51"/>
      <c r="AQ38" s="51"/>
      <c r="AR38" s="51"/>
      <c r="AS38" s="51"/>
      <c r="AT38" s="51"/>
      <c r="AU38" s="51"/>
      <c r="AV38" s="47"/>
      <c r="AW38" s="47"/>
      <c r="AX38" s="51"/>
      <c r="AY38" s="51"/>
      <c r="AZ38" s="51"/>
      <c r="BA38" s="51"/>
      <c r="BB38" s="51"/>
      <c r="BC38" s="51"/>
      <c r="BD38" s="51"/>
      <c r="BE38" s="47"/>
      <c r="BF38" s="47"/>
      <c r="BG38" s="47"/>
      <c r="BH38" s="76"/>
      <c r="BI38" s="76"/>
      <c r="BJ38" s="76"/>
      <c r="BK38" s="76"/>
      <c r="BL38" s="76"/>
      <c r="BM38" s="76"/>
      <c r="BN38" s="76"/>
      <c r="BO38" s="76"/>
      <c r="BP38" s="69"/>
      <c r="BQ38" s="69"/>
      <c r="BR38" s="69"/>
      <c r="BS38" s="47"/>
      <c r="BT38" s="47"/>
      <c r="BU38" s="47"/>
      <c r="BV38" s="47"/>
      <c r="BW38" s="47"/>
      <c r="BX38" s="47"/>
      <c r="BY38" s="47"/>
      <c r="BZ38" s="47"/>
    </row>
    <row r="39" spans="1:78" ht="23.25" customHeight="1">
      <c r="B39" s="227" t="s">
        <v>464</v>
      </c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AN39" s="38"/>
      <c r="AO39" s="47"/>
      <c r="AP39" s="485" t="s">
        <v>474</v>
      </c>
      <c r="AQ39" s="486"/>
      <c r="AR39" s="486"/>
      <c r="AS39" s="486"/>
      <c r="AT39" s="486"/>
      <c r="AU39" s="486"/>
      <c r="AV39" s="486"/>
      <c r="AW39" s="486"/>
      <c r="AX39" s="486"/>
      <c r="AY39" s="486"/>
      <c r="AZ39" s="486"/>
      <c r="BA39" s="486"/>
      <c r="BB39" s="486"/>
      <c r="BC39" s="486"/>
      <c r="BD39" s="486"/>
      <c r="BE39" s="486"/>
      <c r="BF39" s="486"/>
      <c r="BG39" s="486"/>
      <c r="BH39" s="486"/>
      <c r="BI39" s="486"/>
      <c r="BJ39" s="486"/>
      <c r="BK39" s="486"/>
      <c r="BL39" s="486"/>
      <c r="BM39" s="486"/>
      <c r="BN39" s="486"/>
      <c r="BO39" s="486"/>
      <c r="BP39" s="486"/>
      <c r="BQ39" s="486"/>
      <c r="BR39" s="486"/>
      <c r="BS39" s="486"/>
      <c r="BT39" s="486"/>
      <c r="BU39" s="486"/>
      <c r="BV39" s="487"/>
      <c r="BW39" s="228" t="s">
        <v>469</v>
      </c>
      <c r="BX39" s="228"/>
      <c r="BY39" s="228"/>
      <c r="BZ39" s="228"/>
    </row>
    <row r="40" spans="1:78" ht="18.75" customHeight="1">
      <c r="B40" s="227" t="s">
        <v>465</v>
      </c>
      <c r="C40" s="227"/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AN40" s="38"/>
      <c r="AO40" s="47"/>
      <c r="AP40" s="488"/>
      <c r="AQ40" s="489"/>
      <c r="AR40" s="489"/>
      <c r="AS40" s="489"/>
      <c r="AT40" s="489"/>
      <c r="AU40" s="489"/>
      <c r="AV40" s="489"/>
      <c r="AW40" s="489"/>
      <c r="AX40" s="489"/>
      <c r="AY40" s="489"/>
      <c r="AZ40" s="489"/>
      <c r="BA40" s="489"/>
      <c r="BB40" s="489"/>
      <c r="BC40" s="489"/>
      <c r="BD40" s="489"/>
      <c r="BE40" s="489"/>
      <c r="BF40" s="489"/>
      <c r="BG40" s="489"/>
      <c r="BH40" s="489"/>
      <c r="BI40" s="489"/>
      <c r="BJ40" s="489"/>
      <c r="BK40" s="489"/>
      <c r="BL40" s="489"/>
      <c r="BM40" s="489"/>
      <c r="BN40" s="489"/>
      <c r="BO40" s="489"/>
      <c r="BP40" s="489"/>
      <c r="BQ40" s="489"/>
      <c r="BR40" s="489"/>
      <c r="BS40" s="489"/>
      <c r="BT40" s="489"/>
      <c r="BU40" s="489"/>
      <c r="BV40" s="490"/>
      <c r="BW40" s="228"/>
      <c r="BX40" s="228"/>
      <c r="BY40" s="228"/>
      <c r="BZ40" s="228"/>
    </row>
    <row r="41" spans="1:78">
      <c r="AC41" s="227" t="s">
        <v>466</v>
      </c>
      <c r="AD41" s="227"/>
      <c r="AE41" s="227"/>
      <c r="AF41" s="227"/>
      <c r="AG41" s="227"/>
      <c r="AH41" s="227"/>
      <c r="AI41" s="227"/>
      <c r="AJ41" s="423" t="s">
        <v>467</v>
      </c>
      <c r="AK41" s="423"/>
      <c r="AL41" s="68"/>
      <c r="AM41" s="68"/>
      <c r="AN41" s="38"/>
      <c r="AO41" s="47"/>
      <c r="AP41" s="488"/>
      <c r="AQ41" s="489"/>
      <c r="AR41" s="489"/>
      <c r="AS41" s="489"/>
      <c r="AT41" s="489"/>
      <c r="AU41" s="489"/>
      <c r="AV41" s="489"/>
      <c r="AW41" s="489"/>
      <c r="AX41" s="489"/>
      <c r="AY41" s="489"/>
      <c r="AZ41" s="489"/>
      <c r="BA41" s="489"/>
      <c r="BB41" s="489"/>
      <c r="BC41" s="489"/>
      <c r="BD41" s="489"/>
      <c r="BE41" s="489"/>
      <c r="BF41" s="489"/>
      <c r="BG41" s="489"/>
      <c r="BH41" s="489"/>
      <c r="BI41" s="489"/>
      <c r="BJ41" s="489"/>
      <c r="BK41" s="489"/>
      <c r="BL41" s="489"/>
      <c r="BM41" s="489"/>
      <c r="BN41" s="489"/>
      <c r="BO41" s="489"/>
      <c r="BP41" s="489"/>
      <c r="BQ41" s="489"/>
      <c r="BR41" s="489"/>
      <c r="BS41" s="489"/>
      <c r="BT41" s="489"/>
      <c r="BU41" s="489"/>
      <c r="BV41" s="490"/>
      <c r="BW41" s="476"/>
      <c r="BX41" s="477"/>
      <c r="BY41" s="477"/>
      <c r="BZ41" s="478"/>
    </row>
    <row r="42" spans="1:78">
      <c r="AC42" s="40"/>
      <c r="AD42" s="40"/>
      <c r="AE42" s="40"/>
      <c r="AF42" s="40"/>
      <c r="AG42" s="40"/>
      <c r="AH42" s="40"/>
      <c r="AI42" s="40"/>
      <c r="AJ42" s="68"/>
      <c r="AK42" s="68"/>
      <c r="AL42" s="68"/>
      <c r="AM42" s="68"/>
      <c r="AN42" s="38"/>
      <c r="AO42" s="47"/>
      <c r="AP42" s="488"/>
      <c r="AQ42" s="489"/>
      <c r="AR42" s="489"/>
      <c r="AS42" s="489"/>
      <c r="AT42" s="489"/>
      <c r="AU42" s="489"/>
      <c r="AV42" s="489"/>
      <c r="AW42" s="489"/>
      <c r="AX42" s="489"/>
      <c r="AY42" s="489"/>
      <c r="AZ42" s="489"/>
      <c r="BA42" s="489"/>
      <c r="BB42" s="489"/>
      <c r="BC42" s="489"/>
      <c r="BD42" s="489"/>
      <c r="BE42" s="489"/>
      <c r="BF42" s="489"/>
      <c r="BG42" s="489"/>
      <c r="BH42" s="489"/>
      <c r="BI42" s="489"/>
      <c r="BJ42" s="489"/>
      <c r="BK42" s="489"/>
      <c r="BL42" s="489"/>
      <c r="BM42" s="489"/>
      <c r="BN42" s="489"/>
      <c r="BO42" s="489"/>
      <c r="BP42" s="489"/>
      <c r="BQ42" s="489"/>
      <c r="BR42" s="489"/>
      <c r="BS42" s="489"/>
      <c r="BT42" s="489"/>
      <c r="BU42" s="489"/>
      <c r="BV42" s="490"/>
      <c r="BW42" s="479"/>
      <c r="BX42" s="480"/>
      <c r="BY42" s="480"/>
      <c r="BZ42" s="481"/>
    </row>
    <row r="43" spans="1:78">
      <c r="Z43" s="227" t="s">
        <v>431</v>
      </c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40"/>
      <c r="AM43" s="40"/>
      <c r="AN43" s="38"/>
      <c r="AO43" s="47"/>
      <c r="AP43" s="491"/>
      <c r="AQ43" s="492"/>
      <c r="AR43" s="492"/>
      <c r="AS43" s="492"/>
      <c r="AT43" s="492"/>
      <c r="AU43" s="492"/>
      <c r="AV43" s="492"/>
      <c r="AW43" s="492"/>
      <c r="AX43" s="492"/>
      <c r="AY43" s="492"/>
      <c r="AZ43" s="492"/>
      <c r="BA43" s="492"/>
      <c r="BB43" s="492"/>
      <c r="BC43" s="492"/>
      <c r="BD43" s="492"/>
      <c r="BE43" s="492"/>
      <c r="BF43" s="492"/>
      <c r="BG43" s="492"/>
      <c r="BH43" s="492"/>
      <c r="BI43" s="492"/>
      <c r="BJ43" s="492"/>
      <c r="BK43" s="492"/>
      <c r="BL43" s="492"/>
      <c r="BM43" s="492"/>
      <c r="BN43" s="492"/>
      <c r="BO43" s="492"/>
      <c r="BP43" s="492"/>
      <c r="BQ43" s="492"/>
      <c r="BR43" s="492"/>
      <c r="BS43" s="492"/>
      <c r="BT43" s="492"/>
      <c r="BU43" s="492"/>
      <c r="BV43" s="493"/>
      <c r="BW43" s="482"/>
      <c r="BX43" s="483"/>
      <c r="BY43" s="483"/>
      <c r="BZ43" s="484"/>
    </row>
    <row r="44" spans="1:78">
      <c r="AN44" s="38"/>
      <c r="AO44" s="47"/>
    </row>
    <row r="45" spans="1:78" ht="13.5" customHeight="1">
      <c r="A45" s="251" t="s">
        <v>468</v>
      </c>
      <c r="B45" s="251"/>
      <c r="C45" s="251"/>
      <c r="D45" s="251"/>
      <c r="E45" s="251"/>
      <c r="F45" s="251" t="s">
        <v>471</v>
      </c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28" t="s">
        <v>470</v>
      </c>
      <c r="AE45" s="228"/>
      <c r="AF45" s="228"/>
      <c r="AG45" s="228"/>
      <c r="AH45" s="228" t="s">
        <v>469</v>
      </c>
      <c r="AI45" s="228"/>
      <c r="AJ45" s="228"/>
      <c r="AK45" s="228"/>
      <c r="AL45" s="87"/>
      <c r="AM45" s="87"/>
      <c r="AN45" s="38"/>
      <c r="AO45" s="47"/>
    </row>
    <row r="46" spans="1:78">
      <c r="A46" s="251"/>
      <c r="B46" s="251"/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28"/>
      <c r="AE46" s="228"/>
      <c r="AF46" s="228"/>
      <c r="AG46" s="228"/>
      <c r="AH46" s="228"/>
      <c r="AI46" s="228"/>
      <c r="AJ46" s="228"/>
      <c r="AK46" s="228"/>
      <c r="AL46" s="87"/>
      <c r="AM46" s="87"/>
      <c r="AN46" s="38"/>
      <c r="AO46" s="47"/>
    </row>
    <row r="47" spans="1:78">
      <c r="A47" s="273"/>
      <c r="B47" s="274"/>
      <c r="C47" s="274"/>
      <c r="D47" s="274"/>
      <c r="E47" s="275"/>
      <c r="F47" s="273"/>
      <c r="G47" s="274"/>
      <c r="H47" s="274"/>
      <c r="I47" s="274"/>
      <c r="J47" s="274"/>
      <c r="K47" s="274"/>
      <c r="L47" s="274"/>
      <c r="M47" s="274"/>
      <c r="N47" s="274"/>
      <c r="O47" s="274"/>
      <c r="P47" s="274"/>
      <c r="Q47" s="274"/>
      <c r="R47" s="274"/>
      <c r="S47" s="274"/>
      <c r="T47" s="274"/>
      <c r="U47" s="274"/>
      <c r="V47" s="274"/>
      <c r="W47" s="274"/>
      <c r="X47" s="274"/>
      <c r="Y47" s="274"/>
      <c r="Z47" s="274"/>
      <c r="AA47" s="274"/>
      <c r="AB47" s="274"/>
      <c r="AC47" s="275"/>
      <c r="AD47" s="476"/>
      <c r="AE47" s="477"/>
      <c r="AF47" s="477"/>
      <c r="AG47" s="478"/>
      <c r="AH47" s="476"/>
      <c r="AI47" s="477"/>
      <c r="AJ47" s="477"/>
      <c r="AK47" s="478"/>
      <c r="AL47" s="75"/>
      <c r="AM47" s="75"/>
      <c r="AN47" s="38"/>
      <c r="AO47" s="47"/>
    </row>
    <row r="48" spans="1:78">
      <c r="A48" s="255"/>
      <c r="B48" s="247"/>
      <c r="C48" s="247"/>
      <c r="D48" s="247"/>
      <c r="E48" s="363"/>
      <c r="F48" s="255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7"/>
      <c r="Z48" s="247"/>
      <c r="AA48" s="247"/>
      <c r="AB48" s="247"/>
      <c r="AC48" s="363"/>
      <c r="AD48" s="479"/>
      <c r="AE48" s="480"/>
      <c r="AF48" s="480"/>
      <c r="AG48" s="481"/>
      <c r="AH48" s="479"/>
      <c r="AI48" s="480"/>
      <c r="AJ48" s="480"/>
      <c r="AK48" s="481"/>
      <c r="AL48" s="75"/>
      <c r="AM48" s="75"/>
      <c r="AN48" s="38"/>
      <c r="AO48" s="47"/>
    </row>
    <row r="49" spans="1:41">
      <c r="A49" s="276"/>
      <c r="B49" s="277"/>
      <c r="C49" s="277"/>
      <c r="D49" s="277"/>
      <c r="E49" s="278"/>
      <c r="F49" s="276"/>
      <c r="G49" s="277"/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277"/>
      <c r="S49" s="277"/>
      <c r="T49" s="277"/>
      <c r="U49" s="277"/>
      <c r="V49" s="277"/>
      <c r="W49" s="277"/>
      <c r="X49" s="277"/>
      <c r="Y49" s="277"/>
      <c r="Z49" s="277"/>
      <c r="AA49" s="277"/>
      <c r="AB49" s="277"/>
      <c r="AC49" s="278"/>
      <c r="AD49" s="482"/>
      <c r="AE49" s="483"/>
      <c r="AF49" s="483"/>
      <c r="AG49" s="484"/>
      <c r="AH49" s="482"/>
      <c r="AI49" s="483"/>
      <c r="AJ49" s="483"/>
      <c r="AK49" s="484"/>
      <c r="AL49" s="75"/>
      <c r="AM49" s="75"/>
      <c r="AN49" s="38"/>
      <c r="AO49" s="47"/>
    </row>
    <row r="50" spans="1:41">
      <c r="AN50" s="47"/>
      <c r="AO50" s="47"/>
    </row>
    <row r="51" spans="1:41">
      <c r="AN51" s="47"/>
      <c r="AO51" s="47"/>
    </row>
    <row r="52" spans="1:41">
      <c r="AN52" s="47"/>
      <c r="AO52" s="47"/>
    </row>
    <row r="53" spans="1:41">
      <c r="AN53" s="47"/>
      <c r="AO53" s="47"/>
    </row>
    <row r="54" spans="1:41">
      <c r="AN54" s="47"/>
      <c r="AO54" s="47"/>
    </row>
    <row r="55" spans="1:41">
      <c r="AN55" s="47"/>
      <c r="AO55" s="47"/>
    </row>
    <row r="56" spans="1:41">
      <c r="AN56" s="47"/>
      <c r="AO56" s="47"/>
    </row>
    <row r="57" spans="1:41">
      <c r="AN57" s="47"/>
      <c r="AO57" s="47"/>
    </row>
    <row r="58" spans="1:41">
      <c r="AN58" s="47"/>
      <c r="AO58" s="47"/>
    </row>
    <row r="59" spans="1:41">
      <c r="AN59" s="47"/>
      <c r="AO59" s="47"/>
    </row>
    <row r="60" spans="1:41">
      <c r="AN60" s="47"/>
      <c r="AO60" s="47"/>
    </row>
    <row r="61" spans="1:41">
      <c r="AN61" s="47"/>
      <c r="AO61" s="47"/>
    </row>
    <row r="62" spans="1:41">
      <c r="AN62" s="47"/>
      <c r="AO62" s="47"/>
    </row>
    <row r="63" spans="1:41">
      <c r="AN63" s="47"/>
      <c r="AO63" s="47"/>
    </row>
    <row r="64" spans="1:41">
      <c r="AN64" s="47"/>
      <c r="AO64" s="47"/>
    </row>
    <row r="65" spans="40:41">
      <c r="AN65" s="47"/>
      <c r="AO65" s="47"/>
    </row>
    <row r="66" spans="40:41">
      <c r="AN66" s="47"/>
      <c r="AO66" s="47"/>
    </row>
    <row r="67" spans="40:41">
      <c r="AN67" s="47"/>
      <c r="AO67" s="47"/>
    </row>
    <row r="68" spans="40:41">
      <c r="AN68" s="47"/>
      <c r="AO68" s="47"/>
    </row>
    <row r="69" spans="40:41">
      <c r="AN69" s="47"/>
      <c r="AO69" s="47"/>
    </row>
    <row r="70" spans="40:41">
      <c r="AN70" s="47"/>
      <c r="AO70" s="47"/>
    </row>
    <row r="71" spans="40:41">
      <c r="AN71" s="47"/>
      <c r="AO71" s="47"/>
    </row>
    <row r="72" spans="40:41">
      <c r="AN72" s="47"/>
      <c r="AO72" s="47"/>
    </row>
    <row r="73" spans="40:41">
      <c r="AN73" s="47"/>
      <c r="AO73" s="47"/>
    </row>
    <row r="74" spans="40:41">
      <c r="AN74" s="47"/>
      <c r="AO74" s="47"/>
    </row>
    <row r="75" spans="40:41">
      <c r="AN75" s="47"/>
      <c r="AO75" s="47"/>
    </row>
    <row r="76" spans="40:41">
      <c r="AN76" s="47"/>
      <c r="AO76" s="47"/>
    </row>
    <row r="77" spans="40:41">
      <c r="AN77" s="47"/>
      <c r="AO77" s="47"/>
    </row>
    <row r="78" spans="40:41">
      <c r="AN78" s="47"/>
      <c r="AO78" s="47"/>
    </row>
    <row r="79" spans="40:41">
      <c r="AN79" s="47"/>
      <c r="AO79" s="47"/>
    </row>
    <row r="80" spans="40:41">
      <c r="AN80" s="47"/>
      <c r="AO80" s="47"/>
    </row>
    <row r="81" spans="40:41">
      <c r="AN81" s="47"/>
      <c r="AO81" s="47"/>
    </row>
    <row r="82" spans="40:41">
      <c r="AN82" s="47"/>
      <c r="AO82" s="47"/>
    </row>
    <row r="83" spans="40:41">
      <c r="AN83" s="47"/>
      <c r="AO83" s="47"/>
    </row>
    <row r="84" spans="40:41">
      <c r="AN84" s="47"/>
      <c r="AO84" s="47"/>
    </row>
    <row r="85" spans="40:41">
      <c r="AN85" s="47"/>
      <c r="AO85" s="47"/>
    </row>
    <row r="86" spans="40:41">
      <c r="AN86" s="47"/>
      <c r="AO86" s="47"/>
    </row>
    <row r="87" spans="40:41">
      <c r="AN87" s="47"/>
      <c r="AO87" s="47"/>
    </row>
    <row r="88" spans="40:41">
      <c r="AN88" s="47"/>
      <c r="AO88" s="47"/>
    </row>
    <row r="89" spans="40:41">
      <c r="AN89" s="47"/>
      <c r="AO89" s="47"/>
    </row>
    <row r="90" spans="40:41">
      <c r="AN90" s="47"/>
      <c r="AO90" s="47"/>
    </row>
    <row r="91" spans="40:41">
      <c r="AN91" s="47"/>
      <c r="AO91" s="47"/>
    </row>
    <row r="92" spans="40:41">
      <c r="AN92" s="47"/>
      <c r="AO92" s="47"/>
    </row>
    <row r="93" spans="40:41">
      <c r="AN93" s="47"/>
      <c r="AO93" s="47"/>
    </row>
    <row r="94" spans="40:41">
      <c r="AN94" s="47"/>
      <c r="AO94" s="47"/>
    </row>
    <row r="95" spans="40:41">
      <c r="AN95" s="47"/>
      <c r="AO95" s="47"/>
    </row>
    <row r="96" spans="40:41">
      <c r="AN96" s="47"/>
      <c r="AO96" s="47"/>
    </row>
    <row r="97" spans="40:41">
      <c r="AN97" s="47"/>
      <c r="AO97" s="47"/>
    </row>
    <row r="98" spans="40:41">
      <c r="AN98" s="47"/>
      <c r="AO98" s="47"/>
    </row>
    <row r="99" spans="40:41">
      <c r="AN99" s="47"/>
      <c r="AO99" s="47"/>
    </row>
    <row r="100" spans="40:41">
      <c r="AN100" s="47"/>
      <c r="AO100" s="47"/>
    </row>
    <row r="101" spans="40:41">
      <c r="AN101" s="47"/>
      <c r="AO101" s="47"/>
    </row>
    <row r="102" spans="40:41">
      <c r="AN102" s="47"/>
      <c r="AO102" s="47"/>
    </row>
    <row r="103" spans="40:41">
      <c r="AN103" s="47"/>
      <c r="AO103" s="47"/>
    </row>
    <row r="104" spans="40:41">
      <c r="AN104" s="47"/>
      <c r="AO104" s="47"/>
    </row>
    <row r="105" spans="40:41">
      <c r="AN105" s="47"/>
      <c r="AO105" s="47"/>
    </row>
    <row r="106" spans="40:41">
      <c r="AN106" s="47"/>
      <c r="AO106" s="47"/>
    </row>
    <row r="107" spans="40:41">
      <c r="AN107" s="47"/>
      <c r="AO107" s="47"/>
    </row>
    <row r="108" spans="40:41">
      <c r="AN108" s="47"/>
      <c r="AO108" s="47"/>
    </row>
    <row r="109" spans="40:41">
      <c r="AN109" s="47"/>
      <c r="AO109" s="47"/>
    </row>
    <row r="110" spans="40:41">
      <c r="AN110" s="47"/>
      <c r="AO110" s="47"/>
    </row>
    <row r="111" spans="40:41">
      <c r="AN111" s="47"/>
      <c r="AO111" s="47"/>
    </row>
    <row r="112" spans="40:41">
      <c r="AN112" s="47"/>
      <c r="AO112" s="47"/>
    </row>
    <row r="113" spans="40:41">
      <c r="AN113" s="47"/>
      <c r="AO113" s="47"/>
    </row>
    <row r="114" spans="40:41">
      <c r="AN114" s="47"/>
      <c r="AO114" s="47"/>
    </row>
    <row r="115" spans="40:41">
      <c r="AN115" s="47"/>
      <c r="AO115" s="47"/>
    </row>
    <row r="116" spans="40:41">
      <c r="AN116" s="47"/>
      <c r="AO116" s="47"/>
    </row>
    <row r="117" spans="40:41">
      <c r="AN117" s="47"/>
      <c r="AO117" s="47"/>
    </row>
    <row r="118" spans="40:41">
      <c r="AN118" s="47"/>
      <c r="AO118" s="47"/>
    </row>
    <row r="119" spans="40:41">
      <c r="AN119" s="47"/>
      <c r="AO119" s="47"/>
    </row>
    <row r="120" spans="40:41">
      <c r="AN120" s="47"/>
      <c r="AO120" s="47"/>
    </row>
    <row r="121" spans="40:41">
      <c r="AN121" s="47"/>
      <c r="AO121" s="47"/>
    </row>
    <row r="122" spans="40:41">
      <c r="AN122" s="47"/>
      <c r="AO122" s="47"/>
    </row>
    <row r="123" spans="40:41">
      <c r="AN123" s="47"/>
      <c r="AO123" s="47"/>
    </row>
    <row r="124" spans="40:41">
      <c r="AN124" s="47"/>
      <c r="AO124" s="47"/>
    </row>
    <row r="125" spans="40:41">
      <c r="AN125" s="47"/>
      <c r="AO125" s="47"/>
    </row>
    <row r="126" spans="40:41">
      <c r="AN126" s="47"/>
      <c r="AO126" s="47"/>
    </row>
    <row r="127" spans="40:41">
      <c r="AN127" s="47"/>
      <c r="AO127" s="47"/>
    </row>
    <row r="128" spans="40:41">
      <c r="AN128" s="47"/>
      <c r="AO128" s="47"/>
    </row>
    <row r="129" spans="40:41">
      <c r="AN129" s="47"/>
      <c r="AO129" s="47"/>
    </row>
  </sheetData>
  <customSheetViews>
    <customSheetView guid="{50D6D0C6-389D-4CF4-936B-2F7BAA403F34}" state="hidden">
      <selection activeCell="AW21" sqref="AW21"/>
      <pageMargins left="0.39370078740157483" right="0.39370078740157483" top="0.98425196850393704" bottom="0.39370078740157483" header="0" footer="0"/>
      <pageSetup paperSize="8" orientation="landscape" r:id="rId1"/>
    </customSheetView>
  </customSheetViews>
  <mergeCells count="111">
    <mergeCell ref="A31:F31"/>
    <mergeCell ref="G31:AK31"/>
    <mergeCell ref="A32:F32"/>
    <mergeCell ref="G32:J32"/>
    <mergeCell ref="K32:N32"/>
    <mergeCell ref="O32:AK32"/>
    <mergeCell ref="S26:AK26"/>
    <mergeCell ref="S28:AK28"/>
    <mergeCell ref="A19:F29"/>
    <mergeCell ref="A30:F30"/>
    <mergeCell ref="G30:AK30"/>
    <mergeCell ref="P20:Q20"/>
    <mergeCell ref="P22:Q22"/>
    <mergeCell ref="S22:AK22"/>
    <mergeCell ref="P24:Q24"/>
    <mergeCell ref="S24:AK24"/>
    <mergeCell ref="B40:S40"/>
    <mergeCell ref="AF41:AI41"/>
    <mergeCell ref="AJ41:AK41"/>
    <mergeCell ref="A33:F33"/>
    <mergeCell ref="G33:AK33"/>
    <mergeCell ref="A34:F37"/>
    <mergeCell ref="I34:O34"/>
    <mergeCell ref="I35:O35"/>
    <mergeCell ref="I36:O36"/>
    <mergeCell ref="I37:O37"/>
    <mergeCell ref="AA34:AC34"/>
    <mergeCell ref="AA35:AC35"/>
    <mergeCell ref="AA36:AC36"/>
    <mergeCell ref="AP1:BZ2"/>
    <mergeCell ref="AP5:BE5"/>
    <mergeCell ref="BN4:BQ4"/>
    <mergeCell ref="BU4:BW4"/>
    <mergeCell ref="BR4:BT4"/>
    <mergeCell ref="A15:Q15"/>
    <mergeCell ref="BH24:BZ24"/>
    <mergeCell ref="BH26:BZ26"/>
    <mergeCell ref="BH28:BZ28"/>
    <mergeCell ref="X11:Z11"/>
    <mergeCell ref="X13:Z13"/>
    <mergeCell ref="A17:F17"/>
    <mergeCell ref="A18:F18"/>
    <mergeCell ref="G17:AK18"/>
    <mergeCell ref="A1:AK2"/>
    <mergeCell ref="Y4:AJ4"/>
    <mergeCell ref="X7:Z7"/>
    <mergeCell ref="A5:Q5"/>
    <mergeCell ref="X9:Z9"/>
    <mergeCell ref="AP15:AQ15"/>
    <mergeCell ref="BY6:BZ6"/>
    <mergeCell ref="BL10:BY11"/>
    <mergeCell ref="AS15:AT15"/>
    <mergeCell ref="AU15:AV15"/>
    <mergeCell ref="AP17:AU17"/>
    <mergeCell ref="AV17:BZ18"/>
    <mergeCell ref="AP18:AU18"/>
    <mergeCell ref="AP19:AU29"/>
    <mergeCell ref="BE20:BF20"/>
    <mergeCell ref="BE22:BF22"/>
    <mergeCell ref="BH22:BZ22"/>
    <mergeCell ref="BE24:BF24"/>
    <mergeCell ref="AP30:AU30"/>
    <mergeCell ref="AV30:BZ30"/>
    <mergeCell ref="BP35:BR35"/>
    <mergeCell ref="AX36:BD36"/>
    <mergeCell ref="BH36:BO36"/>
    <mergeCell ref="BP36:BR36"/>
    <mergeCell ref="AX37:BD37"/>
    <mergeCell ref="BH37:BO37"/>
    <mergeCell ref="Z43:AK43"/>
    <mergeCell ref="A45:E46"/>
    <mergeCell ref="AP31:AU31"/>
    <mergeCell ref="AV31:BZ31"/>
    <mergeCell ref="AP32:AU32"/>
    <mergeCell ref="AV32:AY32"/>
    <mergeCell ref="AZ32:BC32"/>
    <mergeCell ref="BD32:BZ32"/>
    <mergeCell ref="AH45:AK46"/>
    <mergeCell ref="AD45:AG46"/>
    <mergeCell ref="F45:AC46"/>
    <mergeCell ref="S35:Z35"/>
    <mergeCell ref="S36:Z36"/>
    <mergeCell ref="S37:Z37"/>
    <mergeCell ref="S34:Z34"/>
    <mergeCell ref="AC41:AE41"/>
    <mergeCell ref="AA37:AC37"/>
    <mergeCell ref="B39:P39"/>
    <mergeCell ref="AW15:AX15"/>
    <mergeCell ref="AY15:BZ15"/>
    <mergeCell ref="BM6:BN6"/>
    <mergeCell ref="BQ6:BR6"/>
    <mergeCell ref="BO6:BP6"/>
    <mergeCell ref="BS6:BT6"/>
    <mergeCell ref="BU6:BV6"/>
    <mergeCell ref="BW6:BX6"/>
    <mergeCell ref="A47:E49"/>
    <mergeCell ref="F47:AC49"/>
    <mergeCell ref="AD47:AG49"/>
    <mergeCell ref="AH47:AK49"/>
    <mergeCell ref="AP39:BV43"/>
    <mergeCell ref="BW39:BZ40"/>
    <mergeCell ref="BW41:BZ43"/>
    <mergeCell ref="BP37:BR37"/>
    <mergeCell ref="AP33:AU33"/>
    <mergeCell ref="AV33:BZ33"/>
    <mergeCell ref="AP34:AU37"/>
    <mergeCell ref="AX34:BD34"/>
    <mergeCell ref="BH34:BO34"/>
    <mergeCell ref="BP34:BR34"/>
    <mergeCell ref="AX35:BD35"/>
    <mergeCell ref="BH35:BO35"/>
  </mergeCells>
  <phoneticPr fontId="1"/>
  <pageMargins left="0.39370078740157483" right="0.39370078740157483" top="0.98425196850393704" bottom="0.39370078740157483" header="0" footer="0"/>
  <pageSetup paperSize="8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227"/>
  <sheetViews>
    <sheetView workbookViewId="0">
      <selection activeCell="Q7" sqref="Q7"/>
    </sheetView>
  </sheetViews>
  <sheetFormatPr defaultRowHeight="13.5"/>
  <cols>
    <col min="1" max="1" width="9.125" style="1" bestFit="1" customWidth="1"/>
    <col min="2" max="2" width="9.25" bestFit="1" customWidth="1"/>
    <col min="3" max="14" width="9.125" bestFit="1" customWidth="1"/>
  </cols>
  <sheetData>
    <row r="1" spans="1:14" ht="23.25" customHeight="1">
      <c r="A1" s="505" t="s">
        <v>87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</row>
    <row r="2" spans="1:14" ht="30" customHeight="1">
      <c r="A2" s="503" t="s">
        <v>0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1:14" s="2" customFormat="1" ht="18" customHeight="1">
      <c r="A3" s="21"/>
      <c r="B3" s="21">
        <v>9</v>
      </c>
      <c r="C3" s="21">
        <v>10</v>
      </c>
      <c r="D3" s="21">
        <v>11</v>
      </c>
      <c r="E3" s="21">
        <v>12</v>
      </c>
      <c r="F3" s="21">
        <v>13</v>
      </c>
      <c r="G3" s="21">
        <v>14</v>
      </c>
      <c r="H3" s="21">
        <v>15</v>
      </c>
      <c r="I3" s="21">
        <v>16</v>
      </c>
      <c r="J3" s="21">
        <v>17</v>
      </c>
      <c r="K3" s="21">
        <v>18</v>
      </c>
      <c r="L3" s="21">
        <v>19</v>
      </c>
      <c r="M3" s="21">
        <v>20</v>
      </c>
      <c r="N3" s="21">
        <v>21</v>
      </c>
    </row>
    <row r="4" spans="1:14" ht="18" customHeight="1">
      <c r="A4" s="22">
        <v>10</v>
      </c>
      <c r="B4" s="22">
        <v>900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ht="18" customHeight="1">
      <c r="A5" s="22">
        <v>11</v>
      </c>
      <c r="B5" s="22">
        <v>1800</v>
      </c>
      <c r="C5" s="22">
        <v>900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8" customHeight="1">
      <c r="A6" s="22">
        <v>12</v>
      </c>
      <c r="B6" s="22">
        <v>2700</v>
      </c>
      <c r="C6" s="22">
        <v>1800</v>
      </c>
      <c r="D6" s="22">
        <v>900</v>
      </c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18" customHeight="1">
      <c r="A7" s="23">
        <v>13</v>
      </c>
      <c r="B7" s="22">
        <v>3600</v>
      </c>
      <c r="C7" s="22">
        <v>2700</v>
      </c>
      <c r="D7" s="22">
        <v>1800</v>
      </c>
      <c r="E7" s="22">
        <v>900</v>
      </c>
      <c r="F7" s="22"/>
      <c r="G7" s="22"/>
      <c r="H7" s="22"/>
      <c r="I7" s="22"/>
      <c r="J7" s="22"/>
      <c r="K7" s="22"/>
      <c r="L7" s="22"/>
      <c r="M7" s="22"/>
      <c r="N7" s="22"/>
    </row>
    <row r="8" spans="1:14" ht="18" customHeight="1">
      <c r="A8" s="22">
        <v>14</v>
      </c>
      <c r="B8" s="22">
        <v>4500</v>
      </c>
      <c r="C8" s="22">
        <v>3600</v>
      </c>
      <c r="D8" s="22">
        <v>2700</v>
      </c>
      <c r="E8" s="22">
        <v>1800</v>
      </c>
      <c r="F8" s="22">
        <v>900</v>
      </c>
      <c r="G8" s="22"/>
      <c r="H8" s="22"/>
      <c r="I8" s="22"/>
      <c r="J8" s="22"/>
      <c r="K8" s="22"/>
      <c r="L8" s="22"/>
      <c r="M8" s="22"/>
      <c r="N8" s="22"/>
    </row>
    <row r="9" spans="1:14" ht="18" customHeight="1">
      <c r="A9" s="22">
        <v>15</v>
      </c>
      <c r="B9" s="22">
        <v>5400</v>
      </c>
      <c r="C9" s="22">
        <v>4500</v>
      </c>
      <c r="D9" s="22">
        <v>3600</v>
      </c>
      <c r="E9" s="22">
        <v>2700</v>
      </c>
      <c r="F9" s="22">
        <v>1800</v>
      </c>
      <c r="G9" s="22">
        <v>900</v>
      </c>
      <c r="H9" s="22"/>
      <c r="I9" s="22"/>
      <c r="J9" s="22"/>
      <c r="K9" s="22"/>
      <c r="L9" s="22"/>
      <c r="M9" s="22"/>
      <c r="N9" s="22"/>
    </row>
    <row r="10" spans="1:14" ht="18" customHeight="1">
      <c r="A10" s="22">
        <v>16</v>
      </c>
      <c r="B10" s="24">
        <v>6300</v>
      </c>
      <c r="C10" s="22">
        <v>5400</v>
      </c>
      <c r="D10" s="22">
        <v>4500</v>
      </c>
      <c r="E10" s="22">
        <v>3600</v>
      </c>
      <c r="F10" s="22">
        <v>2700</v>
      </c>
      <c r="G10" s="22">
        <v>1800</v>
      </c>
      <c r="H10" s="22">
        <v>900</v>
      </c>
      <c r="I10" s="22"/>
      <c r="J10" s="22"/>
      <c r="K10" s="22"/>
      <c r="L10" s="22"/>
      <c r="M10" s="22"/>
      <c r="N10" s="22"/>
    </row>
    <row r="11" spans="1:14" ht="18" customHeight="1">
      <c r="A11" s="22">
        <v>17</v>
      </c>
      <c r="B11" s="25">
        <v>6200</v>
      </c>
      <c r="C11" s="22">
        <v>6300</v>
      </c>
      <c r="D11" s="22">
        <v>5400</v>
      </c>
      <c r="E11" s="22">
        <v>4500</v>
      </c>
      <c r="F11" s="22">
        <v>3600</v>
      </c>
      <c r="G11" s="22">
        <v>2700</v>
      </c>
      <c r="H11" s="22">
        <v>1800</v>
      </c>
      <c r="I11" s="22">
        <v>900</v>
      </c>
      <c r="J11" s="22"/>
      <c r="K11" s="22"/>
      <c r="L11" s="22"/>
      <c r="M11" s="22"/>
      <c r="N11" s="22"/>
    </row>
    <row r="12" spans="1:14" ht="18" customHeight="1">
      <c r="A12" s="23">
        <v>18</v>
      </c>
      <c r="B12" s="22">
        <v>7100</v>
      </c>
      <c r="C12" s="22">
        <v>7200</v>
      </c>
      <c r="D12" s="22">
        <v>6300</v>
      </c>
      <c r="E12" s="22">
        <v>5400</v>
      </c>
      <c r="F12" s="22">
        <v>4500</v>
      </c>
      <c r="G12" s="22">
        <v>3600</v>
      </c>
      <c r="H12" s="22">
        <v>2700</v>
      </c>
      <c r="I12" s="22">
        <v>1800</v>
      </c>
      <c r="J12" s="22">
        <v>900</v>
      </c>
      <c r="K12" s="22"/>
      <c r="L12" s="22"/>
      <c r="M12" s="22"/>
      <c r="N12" s="22"/>
    </row>
    <row r="13" spans="1:14" ht="18" customHeight="1">
      <c r="A13" s="22">
        <v>19</v>
      </c>
      <c r="B13" s="22">
        <v>8420</v>
      </c>
      <c r="C13" s="26">
        <v>8520</v>
      </c>
      <c r="D13" s="26">
        <v>7620</v>
      </c>
      <c r="E13" s="22">
        <v>6720</v>
      </c>
      <c r="F13" s="26">
        <v>5820</v>
      </c>
      <c r="G13" s="22">
        <v>4920</v>
      </c>
      <c r="H13" s="22">
        <v>4020</v>
      </c>
      <c r="I13" s="22">
        <v>3120</v>
      </c>
      <c r="J13" s="22">
        <v>2220</v>
      </c>
      <c r="K13" s="22">
        <v>1320</v>
      </c>
      <c r="L13" s="22"/>
      <c r="M13" s="22"/>
      <c r="N13" s="22"/>
    </row>
    <row r="14" spans="1:14" ht="18" customHeight="1">
      <c r="A14" s="22">
        <v>20</v>
      </c>
      <c r="B14" s="22">
        <v>9740</v>
      </c>
      <c r="C14" s="26">
        <v>9840</v>
      </c>
      <c r="D14" s="26">
        <v>8940</v>
      </c>
      <c r="E14" s="22">
        <v>8040</v>
      </c>
      <c r="F14" s="26">
        <v>7140</v>
      </c>
      <c r="G14" s="22">
        <v>6240</v>
      </c>
      <c r="H14" s="22">
        <v>5340</v>
      </c>
      <c r="I14" s="22">
        <v>4440</v>
      </c>
      <c r="J14" s="22">
        <v>3540</v>
      </c>
      <c r="K14" s="22">
        <v>2640</v>
      </c>
      <c r="L14" s="22">
        <v>1320</v>
      </c>
      <c r="M14" s="22"/>
      <c r="N14" s="22"/>
    </row>
    <row r="15" spans="1:14" ht="18" customHeight="1">
      <c r="A15" s="22">
        <v>21</v>
      </c>
      <c r="B15" s="22">
        <v>11060</v>
      </c>
      <c r="C15" s="26">
        <v>11160</v>
      </c>
      <c r="D15" s="26">
        <v>10260</v>
      </c>
      <c r="E15" s="22">
        <v>9360</v>
      </c>
      <c r="F15" s="26">
        <v>8460</v>
      </c>
      <c r="G15" s="22">
        <v>7560</v>
      </c>
      <c r="H15" s="22">
        <v>6660</v>
      </c>
      <c r="I15" s="22">
        <v>5760</v>
      </c>
      <c r="J15" s="22">
        <v>4860</v>
      </c>
      <c r="K15" s="22">
        <v>3960</v>
      </c>
      <c r="L15" s="22">
        <v>2640</v>
      </c>
      <c r="M15" s="22">
        <v>1320</v>
      </c>
      <c r="N15" s="22"/>
    </row>
    <row r="16" spans="1:14" ht="18" customHeight="1">
      <c r="A16" s="22">
        <v>22</v>
      </c>
      <c r="B16" s="27">
        <v>11450</v>
      </c>
      <c r="C16" s="26">
        <v>12480</v>
      </c>
      <c r="D16" s="26">
        <v>11580</v>
      </c>
      <c r="E16" s="22">
        <v>10680</v>
      </c>
      <c r="F16" s="26">
        <v>9780</v>
      </c>
      <c r="G16" s="22">
        <v>8880</v>
      </c>
      <c r="H16" s="22">
        <v>7980</v>
      </c>
      <c r="I16" s="22">
        <v>7080</v>
      </c>
      <c r="J16" s="22">
        <v>6180</v>
      </c>
      <c r="K16" s="22">
        <v>5280</v>
      </c>
      <c r="L16" s="22">
        <v>3960</v>
      </c>
      <c r="M16" s="22">
        <v>2640</v>
      </c>
      <c r="N16" s="22">
        <v>1320</v>
      </c>
    </row>
    <row r="17" spans="1:14" ht="18" customHeight="1">
      <c r="A17" s="16"/>
      <c r="B17" s="17"/>
      <c r="C17" s="20"/>
      <c r="D17" s="20"/>
      <c r="E17" s="19"/>
      <c r="F17" s="20"/>
      <c r="G17" s="19"/>
      <c r="H17" s="19"/>
      <c r="I17" s="19"/>
      <c r="J17" s="19"/>
      <c r="K17" s="19"/>
      <c r="L17" s="19"/>
      <c r="M17" s="19"/>
      <c r="N17" s="19"/>
    </row>
    <row r="18" spans="1:14" ht="30" customHeight="1">
      <c r="A18" s="507" t="s">
        <v>2</v>
      </c>
      <c r="B18" s="508"/>
      <c r="C18" s="508"/>
      <c r="D18" s="508"/>
      <c r="E18" s="508"/>
      <c r="F18" s="508"/>
      <c r="G18" s="508"/>
      <c r="H18" s="508"/>
      <c r="I18" s="508"/>
      <c r="J18" s="508"/>
      <c r="K18" s="508"/>
      <c r="L18" s="508"/>
      <c r="M18" s="508"/>
      <c r="N18" s="508"/>
    </row>
    <row r="19" spans="1:14" s="2" customFormat="1" ht="18" customHeight="1">
      <c r="A19" s="21"/>
      <c r="B19" s="21">
        <v>9</v>
      </c>
      <c r="C19" s="21">
        <v>10</v>
      </c>
      <c r="D19" s="21">
        <v>11</v>
      </c>
      <c r="E19" s="21">
        <v>12</v>
      </c>
      <c r="F19" s="21">
        <v>13</v>
      </c>
      <c r="G19" s="21">
        <v>14</v>
      </c>
      <c r="H19" s="21">
        <v>15</v>
      </c>
      <c r="I19" s="21">
        <v>16</v>
      </c>
      <c r="J19" s="21">
        <v>17</v>
      </c>
      <c r="K19" s="21">
        <v>18</v>
      </c>
      <c r="L19" s="21">
        <v>19</v>
      </c>
      <c r="M19" s="21">
        <v>20</v>
      </c>
      <c r="N19" s="21">
        <v>21</v>
      </c>
    </row>
    <row r="20" spans="1:14" ht="18" customHeight="1">
      <c r="A20" s="22">
        <v>10</v>
      </c>
      <c r="B20" s="22">
        <v>260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ht="18" customHeight="1">
      <c r="A21" s="22">
        <v>11</v>
      </c>
      <c r="B21" s="22">
        <v>520</v>
      </c>
      <c r="C21" s="22">
        <v>260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ht="18" customHeight="1">
      <c r="A22" s="22">
        <v>12</v>
      </c>
      <c r="B22" s="22">
        <v>780</v>
      </c>
      <c r="C22" s="22">
        <v>520</v>
      </c>
      <c r="D22" s="22">
        <v>260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 ht="18" customHeight="1">
      <c r="A23" s="22">
        <v>13</v>
      </c>
      <c r="B23" s="22">
        <v>1040</v>
      </c>
      <c r="C23" s="22">
        <v>780</v>
      </c>
      <c r="D23" s="22">
        <v>520</v>
      </c>
      <c r="E23" s="22">
        <v>260</v>
      </c>
      <c r="F23" s="22"/>
      <c r="G23" s="22"/>
      <c r="H23" s="22"/>
      <c r="I23" s="22"/>
      <c r="J23" s="22"/>
      <c r="K23" s="22"/>
      <c r="L23" s="22"/>
      <c r="M23" s="22"/>
      <c r="N23" s="22"/>
    </row>
    <row r="24" spans="1:14" ht="18" customHeight="1">
      <c r="A24" s="22">
        <v>14</v>
      </c>
      <c r="B24" s="22">
        <v>1280</v>
      </c>
      <c r="C24" s="22">
        <v>1020</v>
      </c>
      <c r="D24" s="22">
        <v>780</v>
      </c>
      <c r="E24" s="22">
        <v>520</v>
      </c>
      <c r="F24" s="22">
        <v>240</v>
      </c>
      <c r="G24" s="22"/>
      <c r="H24" s="22"/>
      <c r="I24" s="22"/>
      <c r="J24" s="22"/>
      <c r="K24" s="22"/>
      <c r="L24" s="22"/>
      <c r="M24" s="22"/>
      <c r="N24" s="22"/>
    </row>
    <row r="25" spans="1:14" ht="18" customHeight="1">
      <c r="A25" s="22">
        <v>15</v>
      </c>
      <c r="B25" s="22">
        <v>1520</v>
      </c>
      <c r="C25" s="22">
        <v>1260</v>
      </c>
      <c r="D25" s="22">
        <v>1020</v>
      </c>
      <c r="E25" s="22">
        <v>780</v>
      </c>
      <c r="F25" s="22">
        <v>480</v>
      </c>
      <c r="G25" s="22">
        <v>240</v>
      </c>
      <c r="H25" s="22"/>
      <c r="I25" s="22"/>
      <c r="J25" s="22"/>
      <c r="K25" s="22"/>
      <c r="L25" s="22"/>
      <c r="M25" s="22"/>
      <c r="N25" s="22"/>
    </row>
    <row r="26" spans="1:14" ht="18" customHeight="1">
      <c r="A26" s="22">
        <v>16</v>
      </c>
      <c r="B26" s="24">
        <v>1760</v>
      </c>
      <c r="C26" s="22">
        <v>1500</v>
      </c>
      <c r="D26" s="22">
        <v>1260</v>
      </c>
      <c r="E26" s="22">
        <v>1020</v>
      </c>
      <c r="F26" s="22">
        <v>720</v>
      </c>
      <c r="G26" s="22">
        <v>480</v>
      </c>
      <c r="H26" s="22">
        <v>240</v>
      </c>
      <c r="I26" s="22"/>
      <c r="J26" s="22"/>
      <c r="K26" s="22"/>
      <c r="L26" s="22"/>
      <c r="M26" s="22"/>
      <c r="N26" s="22"/>
    </row>
    <row r="27" spans="1:14" ht="18" customHeight="1">
      <c r="A27" s="22">
        <v>17</v>
      </c>
      <c r="B27" s="25">
        <v>1740</v>
      </c>
      <c r="C27" s="22">
        <v>1740</v>
      </c>
      <c r="D27" s="22">
        <v>1500</v>
      </c>
      <c r="E27" s="22">
        <v>1260</v>
      </c>
      <c r="F27" s="22">
        <v>960</v>
      </c>
      <c r="G27" s="22">
        <v>720</v>
      </c>
      <c r="H27" s="22">
        <v>480</v>
      </c>
      <c r="I27" s="22">
        <v>240</v>
      </c>
      <c r="J27" s="22"/>
      <c r="K27" s="22"/>
      <c r="L27" s="22"/>
      <c r="M27" s="22"/>
      <c r="N27" s="22"/>
    </row>
    <row r="28" spans="1:14" ht="18" customHeight="1">
      <c r="A28" s="22">
        <v>18</v>
      </c>
      <c r="B28" s="22">
        <v>1980</v>
      </c>
      <c r="C28" s="22">
        <v>1980</v>
      </c>
      <c r="D28" s="22">
        <v>1740</v>
      </c>
      <c r="E28" s="22">
        <v>1500</v>
      </c>
      <c r="F28" s="22">
        <v>1200</v>
      </c>
      <c r="G28" s="22">
        <v>960</v>
      </c>
      <c r="H28" s="22">
        <v>720</v>
      </c>
      <c r="I28" s="22">
        <v>480</v>
      </c>
      <c r="J28" s="22">
        <v>240</v>
      </c>
      <c r="K28" s="22"/>
      <c r="L28" s="22"/>
      <c r="M28" s="22"/>
      <c r="N28" s="22"/>
    </row>
    <row r="29" spans="1:14" ht="18" customHeight="1">
      <c r="A29" s="22">
        <v>19</v>
      </c>
      <c r="B29" s="22">
        <v>2360</v>
      </c>
      <c r="C29" s="28">
        <v>2360</v>
      </c>
      <c r="D29" s="22">
        <v>1980</v>
      </c>
      <c r="E29" s="22">
        <v>1740</v>
      </c>
      <c r="F29" s="22">
        <v>1580</v>
      </c>
      <c r="G29" s="22">
        <v>1200</v>
      </c>
      <c r="H29" s="22">
        <v>960</v>
      </c>
      <c r="I29" s="22">
        <v>720</v>
      </c>
      <c r="J29" s="22">
        <v>480</v>
      </c>
      <c r="K29" s="22">
        <v>380</v>
      </c>
      <c r="L29" s="22"/>
      <c r="M29" s="22"/>
      <c r="N29" s="22"/>
    </row>
    <row r="30" spans="1:14" ht="18" customHeight="1">
      <c r="A30" s="22">
        <v>20</v>
      </c>
      <c r="B30" s="22">
        <v>2740</v>
      </c>
      <c r="C30" s="28">
        <v>2740</v>
      </c>
      <c r="D30" s="28">
        <v>2360</v>
      </c>
      <c r="E30" s="22">
        <v>1980</v>
      </c>
      <c r="F30" s="22">
        <v>1960</v>
      </c>
      <c r="G30" s="22">
        <v>1580</v>
      </c>
      <c r="H30" s="22">
        <v>1200</v>
      </c>
      <c r="I30" s="22">
        <v>960</v>
      </c>
      <c r="J30" s="22">
        <v>720</v>
      </c>
      <c r="K30" s="22">
        <v>760</v>
      </c>
      <c r="L30" s="22">
        <v>380</v>
      </c>
      <c r="M30" s="22"/>
      <c r="N30" s="22"/>
    </row>
    <row r="31" spans="1:14" ht="18" customHeight="1">
      <c r="A31" s="22">
        <v>21</v>
      </c>
      <c r="B31" s="22">
        <v>3120</v>
      </c>
      <c r="C31" s="28">
        <v>3120</v>
      </c>
      <c r="D31" s="28">
        <v>2740</v>
      </c>
      <c r="E31" s="28">
        <v>2360</v>
      </c>
      <c r="F31" s="22">
        <v>2340</v>
      </c>
      <c r="G31" s="22">
        <v>1960</v>
      </c>
      <c r="H31" s="22">
        <v>1580</v>
      </c>
      <c r="I31" s="22">
        <v>1200</v>
      </c>
      <c r="J31" s="22">
        <v>960</v>
      </c>
      <c r="K31" s="22">
        <v>1140</v>
      </c>
      <c r="L31" s="22">
        <v>760</v>
      </c>
      <c r="M31" s="22">
        <v>380</v>
      </c>
      <c r="N31" s="22"/>
    </row>
    <row r="32" spans="1:14" ht="18" customHeight="1">
      <c r="A32" s="22">
        <v>22</v>
      </c>
      <c r="B32" s="27">
        <v>3260</v>
      </c>
      <c r="C32" s="28">
        <v>3500</v>
      </c>
      <c r="D32" s="28">
        <v>3120</v>
      </c>
      <c r="E32" s="28">
        <v>2740</v>
      </c>
      <c r="F32" s="27">
        <v>2510</v>
      </c>
      <c r="G32" s="22">
        <v>2340</v>
      </c>
      <c r="H32" s="22">
        <v>1960</v>
      </c>
      <c r="I32" s="22">
        <v>1580</v>
      </c>
      <c r="J32" s="22">
        <v>1200</v>
      </c>
      <c r="K32" s="22">
        <v>1520</v>
      </c>
      <c r="L32" s="22">
        <v>1140</v>
      </c>
      <c r="M32" s="22">
        <v>760</v>
      </c>
      <c r="N32" s="22">
        <v>380</v>
      </c>
    </row>
    <row r="33" spans="1:14">
      <c r="A33" s="16"/>
      <c r="B33" s="17"/>
      <c r="C33" s="18"/>
      <c r="D33" s="18"/>
      <c r="E33" s="18"/>
      <c r="F33" s="17"/>
      <c r="G33" s="19"/>
      <c r="H33" s="19"/>
      <c r="I33" s="19"/>
      <c r="J33" s="19"/>
      <c r="K33" s="19"/>
      <c r="L33" s="19"/>
      <c r="M33" s="19"/>
      <c r="N33" s="19"/>
    </row>
    <row r="34" spans="1:14" ht="27" customHeight="1">
      <c r="A34" s="509" t="s">
        <v>3</v>
      </c>
      <c r="B34" s="510"/>
      <c r="C34" s="510"/>
      <c r="D34" s="510"/>
      <c r="E34" s="510"/>
      <c r="F34" s="510"/>
      <c r="G34" s="510"/>
      <c r="H34" s="510"/>
      <c r="I34" s="510"/>
      <c r="J34" s="510"/>
      <c r="K34" s="510"/>
      <c r="L34" s="510"/>
      <c r="M34" s="510"/>
      <c r="N34" s="510"/>
    </row>
    <row r="35" spans="1:14" s="29" customFormat="1" ht="18" customHeight="1">
      <c r="A35" s="21"/>
      <c r="B35" s="21">
        <v>9</v>
      </c>
      <c r="C35" s="21">
        <v>10</v>
      </c>
      <c r="D35" s="21">
        <v>11</v>
      </c>
      <c r="E35" s="21">
        <v>12</v>
      </c>
      <c r="F35" s="21">
        <v>13</v>
      </c>
      <c r="G35" s="21">
        <v>14</v>
      </c>
      <c r="H35" s="21">
        <v>15</v>
      </c>
      <c r="I35" s="21">
        <v>16</v>
      </c>
      <c r="J35" s="21">
        <v>17</v>
      </c>
      <c r="K35" s="21">
        <v>18</v>
      </c>
      <c r="L35" s="21">
        <v>19</v>
      </c>
      <c r="M35" s="21">
        <v>20</v>
      </c>
      <c r="N35" s="21">
        <v>21</v>
      </c>
    </row>
    <row r="36" spans="1:14" s="29" customFormat="1" ht="18" customHeight="1">
      <c r="A36" s="22">
        <v>10</v>
      </c>
      <c r="B36" s="22">
        <v>180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14" s="29" customFormat="1" ht="18" customHeight="1">
      <c r="A37" s="22">
        <v>11</v>
      </c>
      <c r="B37" s="22">
        <v>360</v>
      </c>
      <c r="C37" s="22">
        <v>180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1:14" s="29" customFormat="1" ht="18" customHeight="1">
      <c r="A38" s="22">
        <v>12</v>
      </c>
      <c r="B38" s="22">
        <v>540</v>
      </c>
      <c r="C38" s="22">
        <v>360</v>
      </c>
      <c r="D38" s="22">
        <v>180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1:14" s="29" customFormat="1" ht="18" customHeight="1">
      <c r="A39" s="23">
        <v>13</v>
      </c>
      <c r="B39" s="22">
        <v>720</v>
      </c>
      <c r="C39" s="22">
        <v>540</v>
      </c>
      <c r="D39" s="22">
        <v>360</v>
      </c>
      <c r="E39" s="22">
        <v>180</v>
      </c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9" customFormat="1" ht="18" customHeight="1">
      <c r="A40" s="22">
        <v>14</v>
      </c>
      <c r="B40" s="22">
        <v>900</v>
      </c>
      <c r="C40" s="22">
        <v>720</v>
      </c>
      <c r="D40" s="22">
        <v>540</v>
      </c>
      <c r="E40" s="22">
        <v>360</v>
      </c>
      <c r="F40" s="22">
        <v>180</v>
      </c>
      <c r="G40" s="22"/>
      <c r="H40" s="22"/>
      <c r="I40" s="22"/>
      <c r="J40" s="22"/>
      <c r="K40" s="22"/>
      <c r="L40" s="22"/>
      <c r="M40" s="22"/>
      <c r="N40" s="22"/>
    </row>
    <row r="41" spans="1:14" s="29" customFormat="1" ht="18" customHeight="1">
      <c r="A41" s="22">
        <v>15</v>
      </c>
      <c r="B41" s="22">
        <v>1080</v>
      </c>
      <c r="C41" s="22">
        <v>900</v>
      </c>
      <c r="D41" s="22">
        <v>720</v>
      </c>
      <c r="E41" s="22">
        <v>540</v>
      </c>
      <c r="F41" s="22">
        <v>360</v>
      </c>
      <c r="G41" s="22">
        <v>180</v>
      </c>
      <c r="H41" s="22"/>
      <c r="I41" s="22"/>
      <c r="J41" s="22"/>
      <c r="K41" s="22"/>
      <c r="L41" s="22"/>
      <c r="M41" s="22"/>
      <c r="N41" s="22"/>
    </row>
    <row r="42" spans="1:14" s="29" customFormat="1" ht="18" customHeight="1">
      <c r="A42" s="22">
        <v>16</v>
      </c>
      <c r="B42" s="24">
        <v>1260</v>
      </c>
      <c r="C42" s="22">
        <v>1080</v>
      </c>
      <c r="D42" s="22">
        <v>900</v>
      </c>
      <c r="E42" s="22">
        <v>720</v>
      </c>
      <c r="F42" s="22">
        <v>540</v>
      </c>
      <c r="G42" s="22">
        <v>360</v>
      </c>
      <c r="H42" s="22">
        <v>180</v>
      </c>
      <c r="I42" s="22"/>
      <c r="J42" s="22"/>
      <c r="K42" s="22"/>
      <c r="L42" s="22"/>
      <c r="M42" s="22"/>
      <c r="N42" s="22"/>
    </row>
    <row r="43" spans="1:14" s="29" customFormat="1" ht="18" customHeight="1">
      <c r="A43" s="22">
        <v>17</v>
      </c>
      <c r="B43" s="25">
        <v>1250</v>
      </c>
      <c r="C43" s="22">
        <v>1260</v>
      </c>
      <c r="D43" s="22">
        <v>1080</v>
      </c>
      <c r="E43" s="22">
        <v>900</v>
      </c>
      <c r="F43" s="22">
        <v>720</v>
      </c>
      <c r="G43" s="22">
        <v>540</v>
      </c>
      <c r="H43" s="22">
        <v>360</v>
      </c>
      <c r="I43" s="22">
        <v>180</v>
      </c>
      <c r="J43" s="22"/>
      <c r="K43" s="22"/>
      <c r="L43" s="22"/>
      <c r="M43" s="22"/>
      <c r="N43" s="22"/>
    </row>
    <row r="44" spans="1:14" s="29" customFormat="1" ht="18" customHeight="1">
      <c r="A44" s="23">
        <v>18</v>
      </c>
      <c r="B44" s="22">
        <v>1430</v>
      </c>
      <c r="C44" s="22">
        <v>1440</v>
      </c>
      <c r="D44" s="22">
        <v>1260</v>
      </c>
      <c r="E44" s="22">
        <v>1080</v>
      </c>
      <c r="F44" s="22">
        <v>900</v>
      </c>
      <c r="G44" s="22">
        <v>720</v>
      </c>
      <c r="H44" s="22">
        <v>540</v>
      </c>
      <c r="I44" s="22">
        <v>360</v>
      </c>
      <c r="J44" s="22">
        <v>180</v>
      </c>
      <c r="K44" s="22"/>
      <c r="L44" s="22"/>
      <c r="M44" s="22"/>
      <c r="N44" s="22"/>
    </row>
    <row r="45" spans="1:14" s="29" customFormat="1" ht="18" customHeight="1">
      <c r="A45" s="22">
        <v>19</v>
      </c>
      <c r="B45" s="22">
        <v>1710</v>
      </c>
      <c r="C45" s="22">
        <v>1720</v>
      </c>
      <c r="D45" s="22">
        <v>1540</v>
      </c>
      <c r="E45" s="22">
        <v>1360</v>
      </c>
      <c r="F45" s="22">
        <v>1180</v>
      </c>
      <c r="G45" s="22">
        <v>1000</v>
      </c>
      <c r="H45" s="22">
        <v>720</v>
      </c>
      <c r="I45" s="22">
        <v>640</v>
      </c>
      <c r="J45" s="22">
        <v>460</v>
      </c>
      <c r="K45" s="22">
        <v>280</v>
      </c>
      <c r="L45" s="22"/>
      <c r="M45" s="22"/>
      <c r="N45" s="22"/>
    </row>
    <row r="46" spans="1:14" s="29" customFormat="1" ht="18" customHeight="1">
      <c r="A46" s="22">
        <v>20</v>
      </c>
      <c r="B46" s="22">
        <v>1990</v>
      </c>
      <c r="C46" s="22">
        <v>2000</v>
      </c>
      <c r="D46" s="22">
        <v>1820</v>
      </c>
      <c r="E46" s="22">
        <v>1640</v>
      </c>
      <c r="F46" s="22">
        <v>1460</v>
      </c>
      <c r="G46" s="22">
        <v>1280</v>
      </c>
      <c r="H46" s="22">
        <v>1000</v>
      </c>
      <c r="I46" s="22">
        <v>920</v>
      </c>
      <c r="J46" s="22">
        <v>740</v>
      </c>
      <c r="K46" s="22">
        <v>560</v>
      </c>
      <c r="L46" s="22">
        <v>280</v>
      </c>
      <c r="M46" s="22"/>
      <c r="N46" s="22"/>
    </row>
    <row r="47" spans="1:14" s="29" customFormat="1" ht="18" customHeight="1">
      <c r="A47" s="22">
        <v>21</v>
      </c>
      <c r="B47" s="22">
        <v>2270</v>
      </c>
      <c r="C47" s="22">
        <v>2280</v>
      </c>
      <c r="D47" s="22">
        <v>2100</v>
      </c>
      <c r="E47" s="22">
        <v>1920</v>
      </c>
      <c r="F47" s="24">
        <v>1740</v>
      </c>
      <c r="G47" s="22">
        <v>1560</v>
      </c>
      <c r="H47" s="22">
        <v>1280</v>
      </c>
      <c r="I47" s="22">
        <v>1200</v>
      </c>
      <c r="J47" s="22">
        <v>1020</v>
      </c>
      <c r="K47" s="22">
        <v>840</v>
      </c>
      <c r="L47" s="22">
        <v>560</v>
      </c>
      <c r="M47" s="22">
        <v>280</v>
      </c>
      <c r="N47" s="22"/>
    </row>
    <row r="48" spans="1:14" s="29" customFormat="1" ht="18" customHeight="1">
      <c r="A48" s="22">
        <v>22</v>
      </c>
      <c r="B48" s="27">
        <v>2340</v>
      </c>
      <c r="C48" s="22">
        <v>2560</v>
      </c>
      <c r="D48" s="22">
        <v>2380</v>
      </c>
      <c r="E48" s="22">
        <v>2200</v>
      </c>
      <c r="F48" s="25">
        <v>1800</v>
      </c>
      <c r="G48" s="22">
        <v>1840</v>
      </c>
      <c r="H48" s="22">
        <v>1560</v>
      </c>
      <c r="I48" s="22">
        <v>1480</v>
      </c>
      <c r="J48" s="22">
        <v>1300</v>
      </c>
      <c r="K48" s="22">
        <v>1120</v>
      </c>
      <c r="L48" s="22">
        <v>840</v>
      </c>
      <c r="M48" s="22">
        <v>560</v>
      </c>
      <c r="N48" s="22">
        <v>280</v>
      </c>
    </row>
    <row r="49" spans="1:14" s="29" customFormat="1" ht="18" customHeight="1">
      <c r="A49" s="30"/>
      <c r="B49" s="31"/>
      <c r="C49" s="30"/>
      <c r="D49" s="30"/>
      <c r="E49" s="30"/>
      <c r="F49" s="32"/>
      <c r="G49" s="30"/>
      <c r="H49" s="30"/>
      <c r="I49" s="30"/>
      <c r="J49" s="30"/>
      <c r="K49" s="30"/>
      <c r="L49" s="30"/>
      <c r="M49" s="30"/>
      <c r="N49" s="30"/>
    </row>
    <row r="50" spans="1:14" ht="30.75" customHeight="1">
      <c r="A50" s="503" t="s">
        <v>4</v>
      </c>
      <c r="B50" s="504"/>
      <c r="C50" s="504"/>
      <c r="D50" s="504"/>
      <c r="E50" s="504"/>
      <c r="F50" s="504"/>
      <c r="G50" s="504"/>
      <c r="H50" s="504"/>
      <c r="I50" s="504"/>
      <c r="J50" s="504"/>
      <c r="K50" s="504"/>
      <c r="L50" s="504"/>
      <c r="M50" s="504"/>
      <c r="N50" s="504"/>
    </row>
    <row r="51" spans="1:14" ht="18" customHeight="1">
      <c r="A51" s="21"/>
      <c r="B51" s="21">
        <v>9</v>
      </c>
      <c r="C51" s="21">
        <v>10</v>
      </c>
      <c r="D51" s="21">
        <v>11</v>
      </c>
      <c r="E51" s="21">
        <v>12</v>
      </c>
      <c r="F51" s="21">
        <v>13</v>
      </c>
      <c r="G51" s="21">
        <v>14</v>
      </c>
      <c r="H51" s="21">
        <v>15</v>
      </c>
      <c r="I51" s="21">
        <v>16</v>
      </c>
      <c r="J51" s="21">
        <v>17</v>
      </c>
      <c r="K51" s="21">
        <v>18</v>
      </c>
      <c r="L51" s="21">
        <v>19</v>
      </c>
      <c r="M51" s="21">
        <v>20</v>
      </c>
      <c r="N51" s="21">
        <v>21</v>
      </c>
    </row>
    <row r="52" spans="1:14" ht="18" customHeight="1">
      <c r="A52" s="22">
        <v>10</v>
      </c>
      <c r="B52" s="22">
        <v>840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</row>
    <row r="53" spans="1:14" ht="18" customHeight="1">
      <c r="A53" s="22">
        <v>11</v>
      </c>
      <c r="B53" s="22">
        <v>1680</v>
      </c>
      <c r="C53" s="22">
        <v>840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14" ht="18" customHeight="1">
      <c r="A54" s="22">
        <v>12</v>
      </c>
      <c r="B54" s="22">
        <v>2520</v>
      </c>
      <c r="C54" s="22">
        <v>1680</v>
      </c>
      <c r="D54" s="22">
        <v>840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</row>
    <row r="55" spans="1:14" ht="18" customHeight="1">
      <c r="A55" s="23">
        <v>13</v>
      </c>
      <c r="B55" s="22">
        <v>3360</v>
      </c>
      <c r="C55" s="22">
        <v>2520</v>
      </c>
      <c r="D55" s="22">
        <v>1680</v>
      </c>
      <c r="E55" s="22">
        <v>840</v>
      </c>
      <c r="F55" s="22"/>
      <c r="G55" s="22"/>
      <c r="H55" s="22"/>
      <c r="I55" s="22"/>
      <c r="J55" s="22"/>
      <c r="K55" s="22"/>
      <c r="L55" s="22"/>
      <c r="M55" s="22"/>
      <c r="N55" s="22"/>
    </row>
    <row r="56" spans="1:14" ht="18" customHeight="1">
      <c r="A56" s="22">
        <v>14</v>
      </c>
      <c r="B56" s="22">
        <v>4190</v>
      </c>
      <c r="C56" s="22">
        <v>3350</v>
      </c>
      <c r="D56" s="22">
        <v>2510</v>
      </c>
      <c r="E56" s="22">
        <v>1670</v>
      </c>
      <c r="F56" s="22">
        <v>830</v>
      </c>
      <c r="G56" s="22"/>
      <c r="H56" s="22"/>
      <c r="I56" s="22"/>
      <c r="J56" s="22"/>
      <c r="K56" s="22"/>
      <c r="L56" s="22"/>
      <c r="M56" s="22"/>
      <c r="N56" s="22"/>
    </row>
    <row r="57" spans="1:14" ht="18" customHeight="1">
      <c r="A57" s="22">
        <v>15</v>
      </c>
      <c r="B57" s="22">
        <v>5020</v>
      </c>
      <c r="C57" s="22">
        <v>4180</v>
      </c>
      <c r="D57" s="22">
        <v>3340</v>
      </c>
      <c r="E57" s="22">
        <v>2500</v>
      </c>
      <c r="F57" s="22">
        <v>1660</v>
      </c>
      <c r="G57" s="22">
        <v>830</v>
      </c>
      <c r="H57" s="22"/>
      <c r="I57" s="22"/>
      <c r="J57" s="22"/>
      <c r="K57" s="22"/>
      <c r="L57" s="22"/>
      <c r="M57" s="22"/>
      <c r="N57" s="22"/>
    </row>
    <row r="58" spans="1:14" ht="18" customHeight="1">
      <c r="A58" s="22">
        <v>16</v>
      </c>
      <c r="B58" s="24">
        <v>5850</v>
      </c>
      <c r="C58" s="22">
        <v>5010</v>
      </c>
      <c r="D58" s="22">
        <v>4170</v>
      </c>
      <c r="E58" s="22">
        <v>3330</v>
      </c>
      <c r="F58" s="22">
        <v>2490</v>
      </c>
      <c r="G58" s="22">
        <v>1660</v>
      </c>
      <c r="H58" s="22">
        <v>830</v>
      </c>
      <c r="I58" s="22"/>
      <c r="J58" s="22"/>
      <c r="K58" s="22"/>
      <c r="L58" s="22"/>
      <c r="M58" s="22"/>
      <c r="N58" s="22"/>
    </row>
    <row r="59" spans="1:14" ht="18" customHeight="1">
      <c r="A59" s="22">
        <v>17</v>
      </c>
      <c r="B59" s="25">
        <v>5770</v>
      </c>
      <c r="C59" s="22">
        <v>5840</v>
      </c>
      <c r="D59" s="22">
        <v>5000</v>
      </c>
      <c r="E59" s="22">
        <v>4160</v>
      </c>
      <c r="F59" s="22">
        <v>3320</v>
      </c>
      <c r="G59" s="22">
        <v>2490</v>
      </c>
      <c r="H59" s="22">
        <v>1660</v>
      </c>
      <c r="I59" s="22">
        <v>830</v>
      </c>
      <c r="J59" s="22"/>
      <c r="K59" s="22"/>
      <c r="L59" s="22"/>
      <c r="M59" s="22"/>
      <c r="N59" s="22"/>
    </row>
    <row r="60" spans="1:14" ht="18" customHeight="1">
      <c r="A60" s="23">
        <v>18</v>
      </c>
      <c r="B60" s="22">
        <v>6600</v>
      </c>
      <c r="C60" s="22">
        <v>6670</v>
      </c>
      <c r="D60" s="22">
        <v>5830</v>
      </c>
      <c r="E60" s="22">
        <v>4990</v>
      </c>
      <c r="F60" s="22">
        <v>4150</v>
      </c>
      <c r="G60" s="22">
        <v>3320</v>
      </c>
      <c r="H60" s="22">
        <v>2490</v>
      </c>
      <c r="I60" s="22">
        <v>1660</v>
      </c>
      <c r="J60" s="22">
        <v>1280</v>
      </c>
      <c r="K60" s="22"/>
      <c r="L60" s="22"/>
      <c r="M60" s="22"/>
      <c r="N60" s="22"/>
    </row>
    <row r="61" spans="1:14" ht="18" customHeight="1">
      <c r="A61" s="22">
        <v>19</v>
      </c>
      <c r="B61" s="22">
        <v>7880</v>
      </c>
      <c r="C61" s="22">
        <v>7950</v>
      </c>
      <c r="D61" s="22">
        <v>7110</v>
      </c>
      <c r="E61" s="22">
        <v>6270</v>
      </c>
      <c r="F61" s="22">
        <v>5430</v>
      </c>
      <c r="G61" s="22">
        <v>4600</v>
      </c>
      <c r="H61" s="22">
        <v>3770</v>
      </c>
      <c r="I61" s="22">
        <v>2940</v>
      </c>
      <c r="J61" s="22">
        <v>2560</v>
      </c>
      <c r="K61" s="22">
        <v>1280</v>
      </c>
      <c r="L61" s="22"/>
      <c r="M61" s="22"/>
      <c r="N61" s="22"/>
    </row>
    <row r="62" spans="1:14" ht="18" customHeight="1">
      <c r="A62" s="22">
        <v>20</v>
      </c>
      <c r="B62" s="22">
        <v>9160</v>
      </c>
      <c r="C62" s="22">
        <v>9230</v>
      </c>
      <c r="D62" s="22">
        <v>8390</v>
      </c>
      <c r="E62" s="22">
        <v>7550</v>
      </c>
      <c r="F62" s="22">
        <v>6710</v>
      </c>
      <c r="G62" s="22">
        <v>5880</v>
      </c>
      <c r="H62" s="22">
        <v>5050</v>
      </c>
      <c r="I62" s="22">
        <v>4220</v>
      </c>
      <c r="J62" s="22">
        <v>3840</v>
      </c>
      <c r="K62" s="22">
        <v>2560</v>
      </c>
      <c r="L62" s="22">
        <v>1280</v>
      </c>
      <c r="M62" s="22"/>
      <c r="N62" s="22"/>
    </row>
    <row r="63" spans="1:14" ht="18" customHeight="1">
      <c r="A63" s="22">
        <v>21</v>
      </c>
      <c r="B63" s="22">
        <v>10440</v>
      </c>
      <c r="C63" s="22">
        <v>10510</v>
      </c>
      <c r="D63" s="22">
        <v>9670</v>
      </c>
      <c r="E63" s="22">
        <v>8830</v>
      </c>
      <c r="F63" s="22">
        <v>7990</v>
      </c>
      <c r="G63" s="22">
        <v>7160</v>
      </c>
      <c r="H63" s="22">
        <v>6330</v>
      </c>
      <c r="I63" s="22">
        <v>5500</v>
      </c>
      <c r="J63" s="22">
        <v>5120</v>
      </c>
      <c r="K63" s="22">
        <v>3840</v>
      </c>
      <c r="L63" s="22">
        <v>2560</v>
      </c>
      <c r="M63" s="22">
        <v>1280</v>
      </c>
      <c r="N63" s="22"/>
    </row>
    <row r="64" spans="1:14" ht="18" customHeight="1">
      <c r="A64" s="22">
        <v>22</v>
      </c>
      <c r="B64" s="27">
        <v>10880</v>
      </c>
      <c r="C64" s="22">
        <v>11790</v>
      </c>
      <c r="D64" s="22">
        <v>10950</v>
      </c>
      <c r="E64" s="22">
        <v>10110</v>
      </c>
      <c r="F64" s="27">
        <v>8380</v>
      </c>
      <c r="G64" s="22">
        <v>8440</v>
      </c>
      <c r="H64" s="22">
        <v>7610</v>
      </c>
      <c r="I64" s="22">
        <v>6780</v>
      </c>
      <c r="J64" s="22">
        <v>6400</v>
      </c>
      <c r="K64" s="22">
        <v>5120</v>
      </c>
      <c r="L64" s="22">
        <v>3840</v>
      </c>
      <c r="M64" s="22">
        <v>2560</v>
      </c>
      <c r="N64" s="22">
        <v>1280</v>
      </c>
    </row>
    <row r="66" spans="1:14" ht="30" customHeight="1">
      <c r="A66" s="503" t="s">
        <v>15</v>
      </c>
      <c r="B66" s="504"/>
      <c r="C66" s="504"/>
      <c r="D66" s="504"/>
      <c r="E66" s="504"/>
      <c r="F66" s="504"/>
      <c r="G66" s="504"/>
      <c r="H66" s="504"/>
      <c r="I66" s="504"/>
      <c r="J66" s="504"/>
      <c r="K66" s="504"/>
      <c r="L66" s="504"/>
      <c r="M66" s="504"/>
      <c r="N66" s="504"/>
    </row>
    <row r="67" spans="1:14" ht="18" customHeight="1">
      <c r="A67" s="21"/>
      <c r="B67" s="21">
        <v>9</v>
      </c>
      <c r="C67" s="21">
        <v>10</v>
      </c>
      <c r="D67" s="21">
        <v>11</v>
      </c>
      <c r="E67" s="21">
        <v>12</v>
      </c>
      <c r="F67" s="21">
        <v>13</v>
      </c>
      <c r="G67" s="21">
        <v>14</v>
      </c>
      <c r="H67" s="21">
        <v>15</v>
      </c>
      <c r="I67" s="21">
        <v>16</v>
      </c>
      <c r="J67" s="21">
        <v>17</v>
      </c>
      <c r="K67" s="21">
        <v>18</v>
      </c>
      <c r="L67" s="21">
        <v>19</v>
      </c>
      <c r="M67" s="21">
        <v>20</v>
      </c>
      <c r="N67" s="21">
        <v>21</v>
      </c>
    </row>
    <row r="68" spans="1:14" ht="18" customHeight="1">
      <c r="A68" s="22">
        <v>10</v>
      </c>
      <c r="B68" s="22">
        <v>730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</row>
    <row r="69" spans="1:14" ht="18" customHeight="1">
      <c r="A69" s="22">
        <v>11</v>
      </c>
      <c r="B69" s="22">
        <v>1460</v>
      </c>
      <c r="C69" s="22">
        <v>730</v>
      </c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</row>
    <row r="70" spans="1:14" ht="18" customHeight="1">
      <c r="A70" s="22">
        <v>12</v>
      </c>
      <c r="B70" s="22">
        <v>2190</v>
      </c>
      <c r="C70" s="22">
        <v>1460</v>
      </c>
      <c r="D70" s="22">
        <v>730</v>
      </c>
      <c r="E70" s="22"/>
      <c r="F70" s="22"/>
      <c r="G70" s="22"/>
      <c r="H70" s="22"/>
      <c r="I70" s="22"/>
      <c r="J70" s="22"/>
      <c r="K70" s="22"/>
      <c r="L70" s="22"/>
      <c r="M70" s="22"/>
      <c r="N70" s="22"/>
    </row>
    <row r="71" spans="1:14" ht="18" customHeight="1">
      <c r="A71" s="23">
        <v>13</v>
      </c>
      <c r="B71" s="22">
        <v>2920</v>
      </c>
      <c r="C71" s="22">
        <v>2190</v>
      </c>
      <c r="D71" s="22">
        <v>1460</v>
      </c>
      <c r="E71" s="22">
        <v>730</v>
      </c>
      <c r="F71" s="22"/>
      <c r="G71" s="22"/>
      <c r="H71" s="22"/>
      <c r="I71" s="22"/>
      <c r="J71" s="22"/>
      <c r="K71" s="22"/>
      <c r="L71" s="22"/>
      <c r="M71" s="22"/>
      <c r="N71" s="22"/>
    </row>
    <row r="72" spans="1:14" ht="18" customHeight="1">
      <c r="A72" s="22">
        <v>14</v>
      </c>
      <c r="B72" s="22">
        <v>3660</v>
      </c>
      <c r="C72" s="22">
        <v>2930</v>
      </c>
      <c r="D72" s="22">
        <v>2200</v>
      </c>
      <c r="E72" s="22">
        <v>1470</v>
      </c>
      <c r="F72" s="22">
        <v>740</v>
      </c>
      <c r="G72" s="22"/>
      <c r="H72" s="22"/>
      <c r="I72" s="22"/>
      <c r="J72" s="22"/>
      <c r="K72" s="22"/>
      <c r="L72" s="22"/>
      <c r="M72" s="22"/>
      <c r="N72" s="22"/>
    </row>
    <row r="73" spans="1:14" ht="18" customHeight="1">
      <c r="A73" s="22">
        <v>15</v>
      </c>
      <c r="B73" s="22">
        <v>4400</v>
      </c>
      <c r="C73" s="22">
        <v>3670</v>
      </c>
      <c r="D73" s="22">
        <v>2940</v>
      </c>
      <c r="E73" s="22">
        <v>2210</v>
      </c>
      <c r="F73" s="22">
        <v>1480</v>
      </c>
      <c r="G73" s="22">
        <v>740</v>
      </c>
      <c r="H73" s="22"/>
      <c r="I73" s="22"/>
      <c r="J73" s="22"/>
      <c r="K73" s="22"/>
      <c r="L73" s="22"/>
      <c r="M73" s="22"/>
      <c r="N73" s="22"/>
    </row>
    <row r="74" spans="1:14" ht="18" customHeight="1">
      <c r="A74" s="22">
        <v>16</v>
      </c>
      <c r="B74" s="24">
        <v>5140</v>
      </c>
      <c r="C74" s="22">
        <v>4410</v>
      </c>
      <c r="D74" s="22">
        <v>3680</v>
      </c>
      <c r="E74" s="22">
        <v>2950</v>
      </c>
      <c r="F74" s="22">
        <v>2220</v>
      </c>
      <c r="G74" s="22">
        <v>1480</v>
      </c>
      <c r="H74" s="22">
        <v>740</v>
      </c>
      <c r="I74" s="22"/>
      <c r="J74" s="22"/>
      <c r="K74" s="22"/>
      <c r="L74" s="22"/>
      <c r="M74" s="22"/>
      <c r="N74" s="22"/>
    </row>
    <row r="75" spans="1:14" ht="18" customHeight="1">
      <c r="A75" s="22">
        <v>17</v>
      </c>
      <c r="B75" s="25">
        <v>5180</v>
      </c>
      <c r="C75" s="22">
        <v>5150</v>
      </c>
      <c r="D75" s="22">
        <v>4420</v>
      </c>
      <c r="E75" s="22">
        <v>3690</v>
      </c>
      <c r="F75" s="22">
        <v>2960</v>
      </c>
      <c r="G75" s="22">
        <v>2220</v>
      </c>
      <c r="H75" s="22">
        <v>1480</v>
      </c>
      <c r="I75" s="22">
        <v>740</v>
      </c>
      <c r="J75" s="22"/>
      <c r="K75" s="22"/>
      <c r="L75" s="22"/>
      <c r="M75" s="22"/>
      <c r="N75" s="22"/>
    </row>
    <row r="76" spans="1:14" ht="18" customHeight="1">
      <c r="A76" s="23">
        <v>18</v>
      </c>
      <c r="B76" s="22">
        <v>5920</v>
      </c>
      <c r="C76" s="22">
        <v>5890</v>
      </c>
      <c r="D76" s="22">
        <v>5160</v>
      </c>
      <c r="E76" s="22">
        <v>4430</v>
      </c>
      <c r="F76" s="22">
        <v>3700</v>
      </c>
      <c r="G76" s="22">
        <v>2960</v>
      </c>
      <c r="H76" s="22">
        <v>2220</v>
      </c>
      <c r="I76" s="22">
        <v>1480</v>
      </c>
      <c r="J76" s="22">
        <v>1080</v>
      </c>
      <c r="K76" s="22"/>
      <c r="L76" s="22"/>
      <c r="M76" s="22"/>
      <c r="N76" s="22"/>
    </row>
    <row r="77" spans="1:14" ht="18" customHeight="1">
      <c r="A77" s="22">
        <v>19</v>
      </c>
      <c r="B77" s="22">
        <v>7000</v>
      </c>
      <c r="C77" s="22">
        <v>6970</v>
      </c>
      <c r="D77" s="22">
        <v>6240</v>
      </c>
      <c r="E77" s="22">
        <v>5510</v>
      </c>
      <c r="F77" s="22">
        <v>4780</v>
      </c>
      <c r="G77" s="22">
        <v>4040</v>
      </c>
      <c r="H77" s="22">
        <v>3300</v>
      </c>
      <c r="I77" s="22">
        <v>2560</v>
      </c>
      <c r="J77" s="22">
        <v>2160</v>
      </c>
      <c r="K77" s="22">
        <v>1080</v>
      </c>
      <c r="L77" s="22"/>
      <c r="M77" s="22"/>
      <c r="N77" s="22"/>
    </row>
    <row r="78" spans="1:14" ht="18" customHeight="1">
      <c r="A78" s="22">
        <v>20</v>
      </c>
      <c r="B78" s="22">
        <v>8080</v>
      </c>
      <c r="C78" s="22">
        <v>8050</v>
      </c>
      <c r="D78" s="22">
        <v>7320</v>
      </c>
      <c r="E78" s="22">
        <v>6590</v>
      </c>
      <c r="F78" s="22">
        <v>5860</v>
      </c>
      <c r="G78" s="22">
        <v>5120</v>
      </c>
      <c r="H78" s="22">
        <v>4380</v>
      </c>
      <c r="I78" s="22">
        <v>3640</v>
      </c>
      <c r="J78" s="22">
        <v>3240</v>
      </c>
      <c r="K78" s="22">
        <v>2160</v>
      </c>
      <c r="L78" s="22">
        <v>1080</v>
      </c>
      <c r="M78" s="22"/>
      <c r="N78" s="22"/>
    </row>
    <row r="79" spans="1:14" ht="18" customHeight="1">
      <c r="A79" s="22">
        <v>21</v>
      </c>
      <c r="B79" s="22">
        <v>9160</v>
      </c>
      <c r="C79" s="22">
        <v>9130</v>
      </c>
      <c r="D79" s="22">
        <v>8400</v>
      </c>
      <c r="E79" s="22">
        <v>7670</v>
      </c>
      <c r="F79" s="22">
        <v>6940</v>
      </c>
      <c r="G79" s="22">
        <v>6200</v>
      </c>
      <c r="H79" s="22">
        <v>5460</v>
      </c>
      <c r="I79" s="22">
        <v>4720</v>
      </c>
      <c r="J79" s="22">
        <v>4320</v>
      </c>
      <c r="K79" s="22">
        <v>3240</v>
      </c>
      <c r="L79" s="22">
        <v>2160</v>
      </c>
      <c r="M79" s="22">
        <v>1080</v>
      </c>
      <c r="N79" s="22"/>
    </row>
    <row r="80" spans="1:14" ht="18" customHeight="1">
      <c r="A80" s="22">
        <v>22</v>
      </c>
      <c r="B80" s="27">
        <v>9500</v>
      </c>
      <c r="C80" s="22">
        <v>10210</v>
      </c>
      <c r="D80" s="22">
        <v>9480</v>
      </c>
      <c r="E80" s="22">
        <v>8750</v>
      </c>
      <c r="F80" s="27">
        <v>7310</v>
      </c>
      <c r="G80" s="22">
        <v>7280</v>
      </c>
      <c r="H80" s="22">
        <v>6540</v>
      </c>
      <c r="I80" s="22">
        <v>5800</v>
      </c>
      <c r="J80" s="22">
        <v>5400</v>
      </c>
      <c r="K80" s="22">
        <v>4320</v>
      </c>
      <c r="L80" s="22">
        <v>3240</v>
      </c>
      <c r="M80" s="22">
        <v>2160</v>
      </c>
      <c r="N80" s="22">
        <v>1080</v>
      </c>
    </row>
    <row r="81" spans="1:14" ht="18" customHeight="1">
      <c r="A81" s="16"/>
      <c r="B81" s="17"/>
      <c r="C81" s="19"/>
      <c r="D81" s="19"/>
      <c r="E81" s="19"/>
      <c r="F81" s="17"/>
      <c r="G81" s="19"/>
      <c r="H81" s="19"/>
      <c r="I81" s="19"/>
      <c r="J81" s="19"/>
      <c r="K81" s="19"/>
      <c r="L81" s="19"/>
      <c r="M81" s="19"/>
      <c r="N81" s="19"/>
    </row>
    <row r="82" spans="1:14" ht="30" customHeight="1">
      <c r="A82" s="503" t="s">
        <v>5</v>
      </c>
      <c r="B82" s="504"/>
      <c r="C82" s="504"/>
      <c r="D82" s="504"/>
      <c r="E82" s="504"/>
      <c r="F82" s="504"/>
      <c r="G82" s="504"/>
      <c r="H82" s="504"/>
      <c r="I82" s="504"/>
      <c r="J82" s="504"/>
      <c r="K82" s="504"/>
      <c r="L82" s="504"/>
      <c r="M82" s="504"/>
      <c r="N82" s="504"/>
    </row>
    <row r="83" spans="1:14" ht="18" customHeight="1">
      <c r="A83" s="3"/>
      <c r="B83" s="3">
        <v>9</v>
      </c>
      <c r="C83" s="3">
        <v>10</v>
      </c>
      <c r="D83" s="3">
        <v>11</v>
      </c>
      <c r="E83" s="3">
        <v>12</v>
      </c>
      <c r="F83" s="3">
        <v>13</v>
      </c>
      <c r="G83" s="3">
        <v>14</v>
      </c>
      <c r="H83" s="3">
        <v>15</v>
      </c>
      <c r="I83" s="3">
        <v>16</v>
      </c>
      <c r="J83" s="3">
        <v>17</v>
      </c>
      <c r="K83" s="3">
        <v>18</v>
      </c>
      <c r="L83" s="3">
        <v>19</v>
      </c>
      <c r="M83" s="3">
        <v>20</v>
      </c>
      <c r="N83" s="3">
        <v>21</v>
      </c>
    </row>
    <row r="84" spans="1:14" ht="18" customHeight="1">
      <c r="A84" s="22">
        <v>10</v>
      </c>
      <c r="B84" s="22">
        <v>490</v>
      </c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</row>
    <row r="85" spans="1:14" ht="18" customHeight="1">
      <c r="A85" s="22">
        <v>11</v>
      </c>
      <c r="B85" s="22">
        <v>980</v>
      </c>
      <c r="C85" s="22">
        <v>490</v>
      </c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</row>
    <row r="86" spans="1:14" ht="18" customHeight="1">
      <c r="A86" s="22">
        <v>12</v>
      </c>
      <c r="B86" s="22">
        <v>1470</v>
      </c>
      <c r="C86" s="22">
        <v>980</v>
      </c>
      <c r="D86" s="22">
        <v>490</v>
      </c>
      <c r="E86" s="22"/>
      <c r="F86" s="22"/>
      <c r="G86" s="22"/>
      <c r="H86" s="22"/>
      <c r="I86" s="22"/>
      <c r="J86" s="22"/>
      <c r="K86" s="22"/>
      <c r="L86" s="22"/>
      <c r="M86" s="22"/>
      <c r="N86" s="22"/>
    </row>
    <row r="87" spans="1:14" ht="18" customHeight="1">
      <c r="A87" s="23">
        <v>13</v>
      </c>
      <c r="B87" s="22">
        <v>1960</v>
      </c>
      <c r="C87" s="22">
        <v>1470</v>
      </c>
      <c r="D87" s="22">
        <v>980</v>
      </c>
      <c r="E87" s="22">
        <v>490</v>
      </c>
      <c r="F87" s="22"/>
      <c r="G87" s="22"/>
      <c r="H87" s="22"/>
      <c r="I87" s="22"/>
      <c r="J87" s="22"/>
      <c r="K87" s="22"/>
      <c r="L87" s="22"/>
      <c r="M87" s="22"/>
      <c r="N87" s="22"/>
    </row>
    <row r="88" spans="1:14" ht="18" customHeight="1">
      <c r="A88" s="22">
        <v>14</v>
      </c>
      <c r="B88" s="22">
        <v>2410</v>
      </c>
      <c r="C88" s="22">
        <v>1920</v>
      </c>
      <c r="D88" s="22">
        <v>1430</v>
      </c>
      <c r="E88" s="22">
        <v>940</v>
      </c>
      <c r="F88" s="22">
        <v>450</v>
      </c>
      <c r="G88" s="22"/>
      <c r="H88" s="22"/>
      <c r="I88" s="22"/>
      <c r="J88" s="22"/>
      <c r="K88" s="22"/>
      <c r="L88" s="22"/>
      <c r="M88" s="22"/>
      <c r="N88" s="22"/>
    </row>
    <row r="89" spans="1:14" ht="18" customHeight="1">
      <c r="A89" s="22">
        <v>15</v>
      </c>
      <c r="B89" s="22">
        <v>2860</v>
      </c>
      <c r="C89" s="22">
        <v>2370</v>
      </c>
      <c r="D89" s="22">
        <v>1880</v>
      </c>
      <c r="E89" s="22">
        <v>1390</v>
      </c>
      <c r="F89" s="22">
        <v>900</v>
      </c>
      <c r="G89" s="22">
        <v>450</v>
      </c>
      <c r="H89" s="22"/>
      <c r="I89" s="22"/>
      <c r="J89" s="22"/>
      <c r="K89" s="22"/>
      <c r="L89" s="22"/>
      <c r="M89" s="22"/>
      <c r="N89" s="22"/>
    </row>
    <row r="90" spans="1:14" ht="18" customHeight="1">
      <c r="A90" s="22">
        <v>16</v>
      </c>
      <c r="B90" s="24">
        <v>3310</v>
      </c>
      <c r="C90" s="22">
        <v>2820</v>
      </c>
      <c r="D90" s="22">
        <v>2330</v>
      </c>
      <c r="E90" s="22">
        <v>1840</v>
      </c>
      <c r="F90" s="22">
        <v>1350</v>
      </c>
      <c r="G90" s="22">
        <v>900</v>
      </c>
      <c r="H90" s="22">
        <v>450</v>
      </c>
      <c r="I90" s="22"/>
      <c r="J90" s="22"/>
      <c r="K90" s="22"/>
      <c r="L90" s="22"/>
      <c r="M90" s="22"/>
      <c r="N90" s="22"/>
    </row>
    <row r="91" spans="1:14" ht="18" customHeight="1">
      <c r="A91" s="22">
        <v>17</v>
      </c>
      <c r="B91" s="25">
        <v>3200</v>
      </c>
      <c r="C91" s="22">
        <v>3270</v>
      </c>
      <c r="D91" s="22">
        <v>2780</v>
      </c>
      <c r="E91" s="22">
        <v>2290</v>
      </c>
      <c r="F91" s="22">
        <v>1800</v>
      </c>
      <c r="G91" s="22">
        <v>1350</v>
      </c>
      <c r="H91" s="22">
        <v>900</v>
      </c>
      <c r="I91" s="22">
        <v>450</v>
      </c>
      <c r="J91" s="22"/>
      <c r="K91" s="22"/>
      <c r="L91" s="22"/>
      <c r="M91" s="22"/>
      <c r="N91" s="22"/>
    </row>
    <row r="92" spans="1:14" ht="18" customHeight="1">
      <c r="A92" s="23">
        <v>18</v>
      </c>
      <c r="B92" s="22">
        <v>3650</v>
      </c>
      <c r="C92" s="22">
        <v>3720</v>
      </c>
      <c r="D92" s="22">
        <v>3230</v>
      </c>
      <c r="E92" s="22">
        <v>2740</v>
      </c>
      <c r="F92" s="22">
        <v>2250</v>
      </c>
      <c r="G92" s="22">
        <v>1800</v>
      </c>
      <c r="H92" s="22">
        <v>1350</v>
      </c>
      <c r="I92" s="22">
        <v>900</v>
      </c>
      <c r="J92" s="22">
        <v>450</v>
      </c>
      <c r="K92" s="22"/>
      <c r="L92" s="22"/>
      <c r="M92" s="22"/>
      <c r="N92" s="22"/>
    </row>
    <row r="93" spans="1:14" ht="18" customHeight="1">
      <c r="A93" s="22">
        <v>19</v>
      </c>
      <c r="B93" s="22">
        <v>4370</v>
      </c>
      <c r="C93" s="22">
        <v>4440</v>
      </c>
      <c r="D93" s="22">
        <v>3950</v>
      </c>
      <c r="E93" s="22">
        <v>3460</v>
      </c>
      <c r="F93" s="22">
        <v>2970</v>
      </c>
      <c r="G93" s="22">
        <v>2520</v>
      </c>
      <c r="H93" s="22">
        <v>2070</v>
      </c>
      <c r="I93" s="22">
        <v>1620</v>
      </c>
      <c r="J93" s="22">
        <v>1170</v>
      </c>
      <c r="K93" s="22">
        <v>720</v>
      </c>
      <c r="L93" s="22"/>
      <c r="M93" s="22"/>
      <c r="N93" s="22"/>
    </row>
    <row r="94" spans="1:14" ht="18" customHeight="1">
      <c r="A94" s="22">
        <v>20</v>
      </c>
      <c r="B94" s="22">
        <v>5090</v>
      </c>
      <c r="C94" s="22">
        <v>5160</v>
      </c>
      <c r="D94" s="22">
        <v>4670</v>
      </c>
      <c r="E94" s="22">
        <v>4180</v>
      </c>
      <c r="F94" s="22">
        <v>3690</v>
      </c>
      <c r="G94" s="22">
        <v>3240</v>
      </c>
      <c r="H94" s="22">
        <v>2790</v>
      </c>
      <c r="I94" s="22">
        <v>2340</v>
      </c>
      <c r="J94" s="22">
        <v>1890</v>
      </c>
      <c r="K94" s="22">
        <v>1440</v>
      </c>
      <c r="L94" s="22">
        <v>720</v>
      </c>
      <c r="M94" s="22"/>
      <c r="N94" s="22"/>
    </row>
    <row r="95" spans="1:14" ht="18" customHeight="1">
      <c r="A95" s="22">
        <v>21</v>
      </c>
      <c r="B95" s="22">
        <v>5810</v>
      </c>
      <c r="C95" s="22">
        <v>5880</v>
      </c>
      <c r="D95" s="22">
        <v>5390</v>
      </c>
      <c r="E95" s="22">
        <v>4900</v>
      </c>
      <c r="F95" s="22">
        <v>4410</v>
      </c>
      <c r="G95" s="22">
        <v>3960</v>
      </c>
      <c r="H95" s="22">
        <v>3510</v>
      </c>
      <c r="I95" s="22">
        <v>3060</v>
      </c>
      <c r="J95" s="22">
        <v>2610</v>
      </c>
      <c r="K95" s="22">
        <v>2160</v>
      </c>
      <c r="L95" s="22">
        <v>1440</v>
      </c>
      <c r="M95" s="22">
        <v>720</v>
      </c>
      <c r="N95" s="22"/>
    </row>
    <row r="96" spans="1:14" ht="18" customHeight="1">
      <c r="A96" s="22">
        <v>22</v>
      </c>
      <c r="B96" s="27">
        <v>6050</v>
      </c>
      <c r="C96" s="22">
        <v>6600</v>
      </c>
      <c r="D96" s="22">
        <v>6110</v>
      </c>
      <c r="E96" s="22">
        <v>5620</v>
      </c>
      <c r="F96" s="33">
        <v>4630</v>
      </c>
      <c r="G96" s="22">
        <v>4680</v>
      </c>
      <c r="H96" s="22">
        <v>4230</v>
      </c>
      <c r="I96" s="22">
        <v>3780</v>
      </c>
      <c r="J96" s="22">
        <v>3330</v>
      </c>
      <c r="K96" s="22">
        <v>2880</v>
      </c>
      <c r="L96" s="22">
        <v>2160</v>
      </c>
      <c r="M96" s="22">
        <v>1440</v>
      </c>
      <c r="N96" s="22">
        <v>720</v>
      </c>
    </row>
    <row r="97" spans="1:14" ht="30" customHeight="1">
      <c r="A97" s="503" t="s">
        <v>6</v>
      </c>
      <c r="B97" s="504"/>
      <c r="C97" s="504"/>
      <c r="D97" s="504"/>
      <c r="E97" s="504"/>
      <c r="F97" s="504"/>
      <c r="G97" s="504"/>
      <c r="H97" s="504"/>
      <c r="I97" s="504"/>
      <c r="J97" s="504"/>
      <c r="K97" s="504"/>
      <c r="L97" s="504"/>
      <c r="M97" s="504"/>
      <c r="N97" s="504"/>
    </row>
    <row r="98" spans="1:14" s="29" customFormat="1" ht="18" customHeight="1">
      <c r="A98" s="21"/>
      <c r="B98" s="21">
        <v>9</v>
      </c>
      <c r="C98" s="21">
        <v>10</v>
      </c>
      <c r="D98" s="21">
        <v>11</v>
      </c>
      <c r="E98" s="21">
        <v>12</v>
      </c>
      <c r="F98" s="21">
        <v>13</v>
      </c>
      <c r="G98" s="21">
        <v>14</v>
      </c>
      <c r="H98" s="21">
        <v>15</v>
      </c>
      <c r="I98" s="21">
        <v>16</v>
      </c>
      <c r="J98" s="21">
        <v>17</v>
      </c>
      <c r="K98" s="21">
        <v>18</v>
      </c>
      <c r="L98" s="21">
        <v>19</v>
      </c>
      <c r="M98" s="21">
        <v>20</v>
      </c>
      <c r="N98" s="21">
        <v>21</v>
      </c>
    </row>
    <row r="99" spans="1:14" s="29" customFormat="1" ht="18" customHeight="1">
      <c r="A99" s="22">
        <v>10</v>
      </c>
      <c r="B99" s="22">
        <v>320</v>
      </c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</row>
    <row r="100" spans="1:14" s="29" customFormat="1" ht="18" customHeight="1">
      <c r="A100" s="22">
        <v>11</v>
      </c>
      <c r="B100" s="22">
        <v>640</v>
      </c>
      <c r="C100" s="22">
        <v>320</v>
      </c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</row>
    <row r="101" spans="1:14" s="29" customFormat="1" ht="18" customHeight="1">
      <c r="A101" s="22">
        <v>12</v>
      </c>
      <c r="B101" s="22">
        <v>960</v>
      </c>
      <c r="C101" s="22">
        <v>640</v>
      </c>
      <c r="D101" s="22">
        <v>320</v>
      </c>
      <c r="E101" s="22"/>
      <c r="F101" s="22"/>
      <c r="G101" s="22"/>
      <c r="H101" s="22"/>
      <c r="I101" s="22"/>
      <c r="J101" s="22"/>
      <c r="K101" s="22"/>
      <c r="L101" s="22"/>
      <c r="M101" s="22"/>
      <c r="N101" s="22"/>
    </row>
    <row r="102" spans="1:14" s="29" customFormat="1" ht="18" customHeight="1">
      <c r="A102" s="23">
        <v>13</v>
      </c>
      <c r="B102" s="22">
        <v>1280</v>
      </c>
      <c r="C102" s="22">
        <v>960</v>
      </c>
      <c r="D102" s="22">
        <v>640</v>
      </c>
      <c r="E102" s="22">
        <v>300</v>
      </c>
      <c r="F102" s="22"/>
      <c r="G102" s="22"/>
      <c r="H102" s="22"/>
      <c r="I102" s="22"/>
      <c r="J102" s="22"/>
      <c r="K102" s="22"/>
      <c r="L102" s="22"/>
      <c r="M102" s="22"/>
      <c r="N102" s="22"/>
    </row>
    <row r="103" spans="1:14" s="29" customFormat="1" ht="18" customHeight="1">
      <c r="A103" s="22">
        <v>14</v>
      </c>
      <c r="B103" s="22">
        <v>1580</v>
      </c>
      <c r="C103" s="22">
        <v>1260</v>
      </c>
      <c r="D103" s="22">
        <v>940</v>
      </c>
      <c r="E103" s="22">
        <v>600</v>
      </c>
      <c r="F103" s="22">
        <v>300</v>
      </c>
      <c r="G103" s="22"/>
      <c r="H103" s="22"/>
      <c r="I103" s="22"/>
      <c r="J103" s="22"/>
      <c r="K103" s="22"/>
      <c r="L103" s="22"/>
      <c r="M103" s="22"/>
      <c r="N103" s="22"/>
    </row>
    <row r="104" spans="1:14" s="29" customFormat="1" ht="18" customHeight="1">
      <c r="A104" s="22">
        <v>15</v>
      </c>
      <c r="B104" s="22">
        <v>1880</v>
      </c>
      <c r="C104" s="22">
        <v>1560</v>
      </c>
      <c r="D104" s="22">
        <v>1240</v>
      </c>
      <c r="E104" s="22">
        <v>900</v>
      </c>
      <c r="F104" s="22">
        <v>600</v>
      </c>
      <c r="G104" s="22">
        <v>300</v>
      </c>
      <c r="H104" s="22"/>
      <c r="I104" s="22"/>
      <c r="J104" s="22"/>
      <c r="K104" s="22"/>
      <c r="L104" s="22"/>
      <c r="M104" s="22"/>
      <c r="N104" s="22"/>
    </row>
    <row r="105" spans="1:14" s="29" customFormat="1" ht="18" customHeight="1">
      <c r="A105" s="22">
        <v>16</v>
      </c>
      <c r="B105" s="34">
        <v>2180</v>
      </c>
      <c r="C105" s="22">
        <v>1860</v>
      </c>
      <c r="D105" s="22">
        <v>1540</v>
      </c>
      <c r="E105" s="22">
        <v>1200</v>
      </c>
      <c r="F105" s="22">
        <v>900</v>
      </c>
      <c r="G105" s="22">
        <v>600</v>
      </c>
      <c r="H105" s="22">
        <v>300</v>
      </c>
      <c r="I105" s="22"/>
      <c r="J105" s="22"/>
      <c r="K105" s="22"/>
      <c r="L105" s="22"/>
      <c r="M105" s="22"/>
      <c r="N105" s="22"/>
    </row>
    <row r="106" spans="1:14" s="29" customFormat="1" ht="18" customHeight="1">
      <c r="A106" s="22">
        <v>17</v>
      </c>
      <c r="B106" s="25">
        <v>2170</v>
      </c>
      <c r="C106" s="22">
        <v>2160</v>
      </c>
      <c r="D106" s="22">
        <v>1840</v>
      </c>
      <c r="E106" s="22">
        <v>1500</v>
      </c>
      <c r="F106" s="22">
        <v>1200</v>
      </c>
      <c r="G106" s="22">
        <v>900</v>
      </c>
      <c r="H106" s="22">
        <v>600</v>
      </c>
      <c r="I106" s="22">
        <v>300</v>
      </c>
      <c r="J106" s="22"/>
      <c r="K106" s="22"/>
      <c r="L106" s="22"/>
      <c r="M106" s="22"/>
      <c r="N106" s="22"/>
    </row>
    <row r="107" spans="1:14" s="29" customFormat="1" ht="18" customHeight="1">
      <c r="A107" s="23">
        <v>18</v>
      </c>
      <c r="B107" s="22">
        <v>2470</v>
      </c>
      <c r="C107" s="22">
        <v>2460</v>
      </c>
      <c r="D107" s="22">
        <v>2140</v>
      </c>
      <c r="E107" s="22">
        <v>1800</v>
      </c>
      <c r="F107" s="22">
        <v>1500</v>
      </c>
      <c r="G107" s="22">
        <v>1200</v>
      </c>
      <c r="H107" s="22">
        <v>900</v>
      </c>
      <c r="I107" s="22">
        <v>600</v>
      </c>
      <c r="J107" s="22">
        <v>300</v>
      </c>
      <c r="K107" s="22"/>
      <c r="L107" s="22"/>
      <c r="M107" s="22"/>
      <c r="N107" s="22"/>
    </row>
    <row r="108" spans="1:14" s="29" customFormat="1" ht="18" customHeight="1">
      <c r="A108" s="22">
        <v>19</v>
      </c>
      <c r="B108" s="22">
        <v>2940</v>
      </c>
      <c r="C108" s="22">
        <v>2930</v>
      </c>
      <c r="D108" s="22">
        <v>2610</v>
      </c>
      <c r="E108" s="22">
        <v>2270</v>
      </c>
      <c r="F108" s="22">
        <v>1970</v>
      </c>
      <c r="G108" s="22">
        <v>1670</v>
      </c>
      <c r="H108" s="22">
        <v>1370</v>
      </c>
      <c r="I108" s="22">
        <v>1070</v>
      </c>
      <c r="J108" s="22">
        <v>770</v>
      </c>
      <c r="K108" s="22">
        <v>470</v>
      </c>
      <c r="L108" s="22"/>
      <c r="M108" s="22"/>
      <c r="N108" s="22"/>
    </row>
    <row r="109" spans="1:14" s="29" customFormat="1" ht="18" customHeight="1">
      <c r="A109" s="22">
        <v>20</v>
      </c>
      <c r="B109" s="22">
        <v>3410</v>
      </c>
      <c r="C109" s="22">
        <v>3400</v>
      </c>
      <c r="D109" s="22">
        <v>3080</v>
      </c>
      <c r="E109" s="22">
        <v>2740</v>
      </c>
      <c r="F109" s="22">
        <v>2440</v>
      </c>
      <c r="G109" s="22">
        <v>2140</v>
      </c>
      <c r="H109" s="22">
        <v>1840</v>
      </c>
      <c r="I109" s="22">
        <v>1540</v>
      </c>
      <c r="J109" s="22">
        <v>1240</v>
      </c>
      <c r="K109" s="22">
        <v>940</v>
      </c>
      <c r="L109" s="22">
        <v>470</v>
      </c>
      <c r="M109" s="22"/>
      <c r="N109" s="22"/>
    </row>
    <row r="110" spans="1:14" s="29" customFormat="1" ht="18" customHeight="1">
      <c r="A110" s="22">
        <v>21</v>
      </c>
      <c r="B110" s="22">
        <v>3880</v>
      </c>
      <c r="C110" s="22">
        <v>3870</v>
      </c>
      <c r="D110" s="22">
        <v>3550</v>
      </c>
      <c r="E110" s="22">
        <v>3210</v>
      </c>
      <c r="F110" s="22">
        <v>2910</v>
      </c>
      <c r="G110" s="22">
        <v>2610</v>
      </c>
      <c r="H110" s="22">
        <v>2310</v>
      </c>
      <c r="I110" s="22">
        <v>2010</v>
      </c>
      <c r="J110" s="22">
        <v>1710</v>
      </c>
      <c r="K110" s="22">
        <v>1410</v>
      </c>
      <c r="L110" s="22">
        <v>940</v>
      </c>
      <c r="M110" s="22">
        <v>470</v>
      </c>
      <c r="N110" s="22"/>
    </row>
    <row r="111" spans="1:14" s="29" customFormat="1" ht="18" customHeight="1">
      <c r="A111" s="22">
        <v>22</v>
      </c>
      <c r="B111" s="27">
        <v>4070</v>
      </c>
      <c r="C111" s="22">
        <v>4340</v>
      </c>
      <c r="D111" s="22">
        <v>4020</v>
      </c>
      <c r="E111" s="22">
        <v>3680</v>
      </c>
      <c r="F111" s="27">
        <v>3120</v>
      </c>
      <c r="G111" s="22">
        <v>3080</v>
      </c>
      <c r="H111" s="22">
        <v>2780</v>
      </c>
      <c r="I111" s="22">
        <v>2480</v>
      </c>
      <c r="J111" s="22">
        <v>2180</v>
      </c>
      <c r="K111" s="22">
        <v>1880</v>
      </c>
      <c r="L111" s="22">
        <v>1410</v>
      </c>
      <c r="M111" s="22">
        <v>940</v>
      </c>
      <c r="N111" s="22">
        <v>470</v>
      </c>
    </row>
    <row r="112" spans="1:14" s="29" customFormat="1" ht="18" customHeight="1">
      <c r="A112" s="30"/>
      <c r="B112" s="31"/>
      <c r="C112" s="30"/>
      <c r="D112" s="30"/>
      <c r="E112" s="30"/>
      <c r="F112" s="31"/>
      <c r="G112" s="30"/>
      <c r="H112" s="30"/>
      <c r="I112" s="30"/>
      <c r="J112" s="30"/>
      <c r="K112" s="30"/>
      <c r="L112" s="30"/>
      <c r="M112" s="30"/>
      <c r="N112" s="30"/>
    </row>
    <row r="113" spans="1:14" ht="30" customHeight="1">
      <c r="A113" s="503" t="s">
        <v>7</v>
      </c>
      <c r="B113" s="504"/>
      <c r="C113" s="504"/>
      <c r="D113" s="504"/>
      <c r="E113" s="504"/>
      <c r="F113" s="504"/>
      <c r="G113" s="504"/>
      <c r="H113" s="504"/>
      <c r="I113" s="504"/>
      <c r="J113" s="504"/>
      <c r="K113" s="504"/>
      <c r="L113" s="504"/>
      <c r="M113" s="504"/>
      <c r="N113" s="504"/>
    </row>
    <row r="114" spans="1:14" s="29" customFormat="1" ht="18" customHeight="1">
      <c r="A114" s="21"/>
      <c r="B114" s="21">
        <v>9</v>
      </c>
      <c r="C114" s="21">
        <v>10</v>
      </c>
      <c r="D114" s="21">
        <v>11</v>
      </c>
      <c r="E114" s="21">
        <v>12</v>
      </c>
      <c r="F114" s="21">
        <v>13</v>
      </c>
      <c r="G114" s="21">
        <v>14</v>
      </c>
      <c r="H114" s="21">
        <v>15</v>
      </c>
      <c r="I114" s="21">
        <v>16</v>
      </c>
      <c r="J114" s="21">
        <v>17</v>
      </c>
      <c r="K114" s="21">
        <v>18</v>
      </c>
      <c r="L114" s="21">
        <v>19</v>
      </c>
      <c r="M114" s="21">
        <v>20</v>
      </c>
      <c r="N114" s="21">
        <v>21</v>
      </c>
    </row>
    <row r="115" spans="1:14" s="29" customFormat="1" ht="18" customHeight="1">
      <c r="A115" s="22">
        <v>10</v>
      </c>
      <c r="B115" s="22">
        <v>210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</row>
    <row r="116" spans="1:14" s="29" customFormat="1" ht="18" customHeight="1">
      <c r="A116" s="22">
        <v>11</v>
      </c>
      <c r="B116" s="22">
        <v>420</v>
      </c>
      <c r="C116" s="22">
        <v>210</v>
      </c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</row>
    <row r="117" spans="1:14" s="29" customFormat="1" ht="18" customHeight="1">
      <c r="A117" s="22">
        <v>12</v>
      </c>
      <c r="B117" s="22">
        <v>630</v>
      </c>
      <c r="C117" s="22">
        <v>420</v>
      </c>
      <c r="D117" s="22">
        <v>210</v>
      </c>
      <c r="E117" s="22"/>
      <c r="F117" s="22"/>
      <c r="G117" s="22"/>
      <c r="H117" s="22"/>
      <c r="I117" s="22"/>
      <c r="J117" s="22"/>
      <c r="K117" s="22"/>
      <c r="L117" s="22"/>
      <c r="M117" s="22"/>
      <c r="N117" s="22"/>
    </row>
    <row r="118" spans="1:14" s="29" customFormat="1" ht="18" customHeight="1">
      <c r="A118" s="23">
        <v>13</v>
      </c>
      <c r="B118" s="22">
        <v>840</v>
      </c>
      <c r="C118" s="22">
        <v>630</v>
      </c>
      <c r="D118" s="22">
        <v>420</v>
      </c>
      <c r="E118" s="22">
        <v>210</v>
      </c>
      <c r="F118" s="22"/>
      <c r="G118" s="22"/>
      <c r="H118" s="22"/>
      <c r="I118" s="22"/>
      <c r="J118" s="22"/>
      <c r="K118" s="22"/>
      <c r="L118" s="22"/>
      <c r="M118" s="22"/>
      <c r="N118" s="22"/>
    </row>
    <row r="119" spans="1:14" s="29" customFormat="1" ht="18" customHeight="1">
      <c r="A119" s="22">
        <v>14</v>
      </c>
      <c r="B119" s="22">
        <v>1050</v>
      </c>
      <c r="C119" s="22">
        <v>840</v>
      </c>
      <c r="D119" s="22">
        <v>630</v>
      </c>
      <c r="E119" s="22">
        <v>420</v>
      </c>
      <c r="F119" s="22">
        <v>210</v>
      </c>
      <c r="G119" s="22"/>
      <c r="H119" s="22"/>
      <c r="I119" s="22"/>
      <c r="J119" s="22"/>
      <c r="K119" s="22"/>
      <c r="L119" s="22"/>
      <c r="M119" s="22"/>
      <c r="N119" s="22"/>
    </row>
    <row r="120" spans="1:14" s="29" customFormat="1" ht="18" customHeight="1">
      <c r="A120" s="22">
        <v>15</v>
      </c>
      <c r="B120" s="22">
        <v>1260</v>
      </c>
      <c r="C120" s="22">
        <v>1050</v>
      </c>
      <c r="D120" s="22">
        <v>840</v>
      </c>
      <c r="E120" s="22">
        <v>630</v>
      </c>
      <c r="F120" s="22">
        <v>420</v>
      </c>
      <c r="G120" s="22">
        <v>210</v>
      </c>
      <c r="H120" s="22"/>
      <c r="I120" s="22"/>
      <c r="J120" s="22"/>
      <c r="K120" s="22"/>
      <c r="L120" s="22"/>
      <c r="M120" s="22"/>
      <c r="N120" s="22"/>
    </row>
    <row r="121" spans="1:14" s="29" customFormat="1" ht="18" customHeight="1">
      <c r="A121" s="22">
        <v>16</v>
      </c>
      <c r="B121" s="35">
        <v>1470</v>
      </c>
      <c r="C121" s="22">
        <v>1260</v>
      </c>
      <c r="D121" s="22">
        <v>1050</v>
      </c>
      <c r="E121" s="22">
        <v>840</v>
      </c>
      <c r="F121" s="22">
        <v>630</v>
      </c>
      <c r="G121" s="22">
        <v>420</v>
      </c>
      <c r="H121" s="22">
        <v>210</v>
      </c>
      <c r="I121" s="22"/>
      <c r="J121" s="22"/>
      <c r="K121" s="22"/>
      <c r="L121" s="22"/>
      <c r="M121" s="22"/>
      <c r="N121" s="22"/>
    </row>
    <row r="122" spans="1:14" s="29" customFormat="1" ht="18" customHeight="1">
      <c r="A122" s="28">
        <v>17</v>
      </c>
      <c r="B122" s="25">
        <v>1470</v>
      </c>
      <c r="C122" s="22">
        <v>1470</v>
      </c>
      <c r="D122" s="22">
        <v>1260</v>
      </c>
      <c r="E122" s="22">
        <v>1050</v>
      </c>
      <c r="F122" s="22">
        <v>840</v>
      </c>
      <c r="G122" s="22">
        <v>630</v>
      </c>
      <c r="H122" s="22">
        <v>420</v>
      </c>
      <c r="I122" s="22">
        <v>210</v>
      </c>
      <c r="J122" s="22"/>
      <c r="K122" s="22"/>
      <c r="L122" s="22"/>
      <c r="M122" s="22"/>
      <c r="N122" s="22"/>
    </row>
    <row r="123" spans="1:14" s="29" customFormat="1" ht="18" customHeight="1">
      <c r="A123" s="23">
        <v>18</v>
      </c>
      <c r="B123" s="22">
        <v>1680</v>
      </c>
      <c r="C123" s="22">
        <v>1680</v>
      </c>
      <c r="D123" s="22">
        <v>1470</v>
      </c>
      <c r="E123" s="22">
        <v>1260</v>
      </c>
      <c r="F123" s="22">
        <v>1050</v>
      </c>
      <c r="G123" s="22">
        <v>840</v>
      </c>
      <c r="H123" s="22">
        <v>630</v>
      </c>
      <c r="I123" s="22">
        <v>420</v>
      </c>
      <c r="J123" s="22">
        <v>210</v>
      </c>
      <c r="K123" s="22"/>
      <c r="L123" s="22"/>
      <c r="M123" s="22"/>
      <c r="N123" s="22"/>
    </row>
    <row r="124" spans="1:14" s="29" customFormat="1" ht="18" customHeight="1">
      <c r="A124" s="22">
        <v>19</v>
      </c>
      <c r="B124" s="22">
        <v>2000</v>
      </c>
      <c r="C124" s="22">
        <v>2000</v>
      </c>
      <c r="D124" s="22">
        <v>1790</v>
      </c>
      <c r="E124" s="22">
        <v>1580</v>
      </c>
      <c r="F124" s="22">
        <v>1370</v>
      </c>
      <c r="G124" s="22">
        <v>1160</v>
      </c>
      <c r="H124" s="22">
        <v>950</v>
      </c>
      <c r="I124" s="22">
        <v>740</v>
      </c>
      <c r="J124" s="22">
        <v>530</v>
      </c>
      <c r="K124" s="22">
        <v>320</v>
      </c>
      <c r="L124" s="22"/>
      <c r="M124" s="22"/>
      <c r="N124" s="22"/>
    </row>
    <row r="125" spans="1:14" s="29" customFormat="1" ht="18" customHeight="1">
      <c r="A125" s="22">
        <v>20</v>
      </c>
      <c r="B125" s="22">
        <v>2320</v>
      </c>
      <c r="C125" s="22">
        <v>2320</v>
      </c>
      <c r="D125" s="22">
        <v>2110</v>
      </c>
      <c r="E125" s="22">
        <v>1900</v>
      </c>
      <c r="F125" s="22">
        <v>1690</v>
      </c>
      <c r="G125" s="22">
        <v>1480</v>
      </c>
      <c r="H125" s="22">
        <v>1270</v>
      </c>
      <c r="I125" s="22">
        <v>1060</v>
      </c>
      <c r="J125" s="22">
        <v>850</v>
      </c>
      <c r="K125" s="22">
        <v>640</v>
      </c>
      <c r="L125" s="22">
        <v>320</v>
      </c>
      <c r="M125" s="22"/>
      <c r="N125" s="22"/>
    </row>
    <row r="126" spans="1:14" s="29" customFormat="1" ht="18" customHeight="1">
      <c r="A126" s="22">
        <v>21</v>
      </c>
      <c r="B126" s="22">
        <v>2640</v>
      </c>
      <c r="C126" s="22">
        <v>2640</v>
      </c>
      <c r="D126" s="22">
        <v>2430</v>
      </c>
      <c r="E126" s="22">
        <v>2220</v>
      </c>
      <c r="F126" s="22">
        <v>2010</v>
      </c>
      <c r="G126" s="22">
        <v>1800</v>
      </c>
      <c r="H126" s="22">
        <v>1590</v>
      </c>
      <c r="I126" s="22">
        <v>1380</v>
      </c>
      <c r="J126" s="22">
        <v>1170</v>
      </c>
      <c r="K126" s="22">
        <v>960</v>
      </c>
      <c r="L126" s="22">
        <v>640</v>
      </c>
      <c r="M126" s="22">
        <v>320</v>
      </c>
      <c r="N126" s="22"/>
    </row>
    <row r="127" spans="1:14" s="29" customFormat="1" ht="18" customHeight="1">
      <c r="A127" s="22">
        <v>22</v>
      </c>
      <c r="B127" s="27">
        <v>2750</v>
      </c>
      <c r="C127" s="22">
        <v>2960</v>
      </c>
      <c r="D127" s="22">
        <v>2750</v>
      </c>
      <c r="E127" s="22">
        <v>2540</v>
      </c>
      <c r="F127" s="27">
        <v>2110</v>
      </c>
      <c r="G127" s="22">
        <v>2120</v>
      </c>
      <c r="H127" s="22">
        <v>1910</v>
      </c>
      <c r="I127" s="22">
        <v>1700</v>
      </c>
      <c r="J127" s="22">
        <v>1490</v>
      </c>
      <c r="K127" s="22">
        <v>1280</v>
      </c>
      <c r="L127" s="22">
        <v>960</v>
      </c>
      <c r="M127" s="22">
        <v>640</v>
      </c>
      <c r="N127" s="22">
        <v>320</v>
      </c>
    </row>
    <row r="128" spans="1:14">
      <c r="N128" s="19"/>
    </row>
    <row r="129" spans="1:14" ht="30" customHeight="1">
      <c r="A129" s="503" t="s">
        <v>8</v>
      </c>
      <c r="B129" s="504"/>
      <c r="C129" s="504"/>
      <c r="D129" s="504"/>
      <c r="E129" s="504"/>
      <c r="F129" s="504"/>
      <c r="G129" s="504"/>
      <c r="H129" s="504"/>
      <c r="I129" s="504"/>
      <c r="J129" s="504"/>
      <c r="K129" s="504"/>
      <c r="L129" s="504"/>
      <c r="M129" s="504"/>
      <c r="N129" s="504"/>
    </row>
    <row r="130" spans="1:14" s="29" customFormat="1" ht="18" customHeight="1">
      <c r="A130" s="21"/>
      <c r="B130" s="21">
        <v>9</v>
      </c>
      <c r="C130" s="21">
        <v>10</v>
      </c>
      <c r="D130" s="21">
        <v>11</v>
      </c>
      <c r="E130" s="21">
        <v>12</v>
      </c>
      <c r="F130" s="21">
        <v>13</v>
      </c>
      <c r="G130" s="21">
        <v>14</v>
      </c>
      <c r="H130" s="21">
        <v>15</v>
      </c>
      <c r="I130" s="21">
        <v>16</v>
      </c>
      <c r="J130" s="21">
        <v>17</v>
      </c>
      <c r="K130" s="21">
        <v>18</v>
      </c>
      <c r="L130" s="21">
        <v>19</v>
      </c>
      <c r="M130" s="21">
        <v>20</v>
      </c>
      <c r="N130" s="21">
        <v>21</v>
      </c>
    </row>
    <row r="131" spans="1:14" s="29" customFormat="1" ht="18" customHeight="1">
      <c r="A131" s="22">
        <v>10</v>
      </c>
      <c r="B131" s="22">
        <v>220</v>
      </c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</row>
    <row r="132" spans="1:14" s="29" customFormat="1" ht="18" customHeight="1">
      <c r="A132" s="22">
        <v>11</v>
      </c>
      <c r="B132" s="22">
        <v>440</v>
      </c>
      <c r="C132" s="22">
        <v>220</v>
      </c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</row>
    <row r="133" spans="1:14" s="29" customFormat="1" ht="18" customHeight="1">
      <c r="A133" s="22">
        <v>12</v>
      </c>
      <c r="B133" s="22">
        <v>660</v>
      </c>
      <c r="C133" s="22">
        <v>440</v>
      </c>
      <c r="D133" s="22">
        <v>220</v>
      </c>
      <c r="E133" s="22"/>
      <c r="F133" s="22"/>
      <c r="G133" s="22"/>
      <c r="H133" s="22"/>
      <c r="I133" s="22"/>
      <c r="J133" s="22"/>
      <c r="K133" s="22"/>
      <c r="L133" s="22"/>
      <c r="M133" s="22"/>
      <c r="N133" s="22"/>
    </row>
    <row r="134" spans="1:14" s="29" customFormat="1" ht="18" customHeight="1">
      <c r="A134" s="23">
        <v>13</v>
      </c>
      <c r="B134" s="22">
        <v>880</v>
      </c>
      <c r="C134" s="22">
        <v>660</v>
      </c>
      <c r="D134" s="22">
        <v>440</v>
      </c>
      <c r="E134" s="22">
        <v>220</v>
      </c>
      <c r="F134" s="22"/>
      <c r="G134" s="22"/>
      <c r="H134" s="22"/>
      <c r="I134" s="22"/>
      <c r="J134" s="22"/>
      <c r="K134" s="22"/>
      <c r="L134" s="22"/>
      <c r="M134" s="22"/>
      <c r="N134" s="22"/>
    </row>
    <row r="135" spans="1:14" s="29" customFormat="1" ht="18" customHeight="1">
      <c r="A135" s="22">
        <v>14</v>
      </c>
      <c r="B135" s="22">
        <v>1090</v>
      </c>
      <c r="C135" s="22">
        <v>870</v>
      </c>
      <c r="D135" s="22">
        <v>650</v>
      </c>
      <c r="E135" s="22">
        <v>430</v>
      </c>
      <c r="F135" s="22">
        <v>210</v>
      </c>
      <c r="G135" s="22"/>
      <c r="H135" s="22"/>
      <c r="I135" s="22"/>
      <c r="J135" s="22"/>
      <c r="K135" s="22"/>
      <c r="L135" s="22"/>
      <c r="M135" s="22"/>
      <c r="N135" s="22"/>
    </row>
    <row r="136" spans="1:14" s="29" customFormat="1" ht="18" customHeight="1">
      <c r="A136" s="22">
        <v>15</v>
      </c>
      <c r="B136" s="22">
        <v>1300</v>
      </c>
      <c r="C136" s="22">
        <v>1080</v>
      </c>
      <c r="D136" s="22">
        <v>860</v>
      </c>
      <c r="E136" s="22">
        <v>640</v>
      </c>
      <c r="F136" s="22">
        <v>420</v>
      </c>
      <c r="G136" s="22">
        <v>210</v>
      </c>
      <c r="H136" s="22"/>
      <c r="I136" s="22"/>
      <c r="J136" s="22"/>
      <c r="K136" s="22"/>
      <c r="L136" s="22"/>
      <c r="M136" s="22"/>
      <c r="N136" s="22"/>
    </row>
    <row r="137" spans="1:14" s="29" customFormat="1" ht="18" customHeight="1">
      <c r="A137" s="22">
        <v>16</v>
      </c>
      <c r="B137" s="24">
        <v>1510</v>
      </c>
      <c r="C137" s="22">
        <v>1290</v>
      </c>
      <c r="D137" s="22">
        <v>1070</v>
      </c>
      <c r="E137" s="22">
        <v>850</v>
      </c>
      <c r="F137" s="22">
        <v>630</v>
      </c>
      <c r="G137" s="22">
        <v>420</v>
      </c>
      <c r="H137" s="22">
        <v>210</v>
      </c>
      <c r="I137" s="22"/>
      <c r="J137" s="22"/>
      <c r="K137" s="22"/>
      <c r="L137" s="22"/>
      <c r="M137" s="22"/>
      <c r="N137" s="22"/>
    </row>
    <row r="138" spans="1:14" s="29" customFormat="1" ht="18" customHeight="1">
      <c r="A138" s="22">
        <v>17</v>
      </c>
      <c r="B138" s="25">
        <v>1490</v>
      </c>
      <c r="C138" s="22">
        <v>1500</v>
      </c>
      <c r="D138" s="22">
        <v>1280</v>
      </c>
      <c r="E138" s="22">
        <v>1060</v>
      </c>
      <c r="F138" s="22">
        <v>840</v>
      </c>
      <c r="G138" s="22">
        <v>630</v>
      </c>
      <c r="H138" s="22">
        <v>420</v>
      </c>
      <c r="I138" s="22">
        <v>210</v>
      </c>
      <c r="J138" s="22"/>
      <c r="K138" s="22"/>
      <c r="L138" s="22"/>
      <c r="M138" s="22"/>
      <c r="N138" s="22"/>
    </row>
    <row r="139" spans="1:14" s="29" customFormat="1" ht="18" customHeight="1">
      <c r="A139" s="23">
        <v>18</v>
      </c>
      <c r="B139" s="22">
        <v>1700</v>
      </c>
      <c r="C139" s="22">
        <v>1710</v>
      </c>
      <c r="D139" s="22">
        <v>1490</v>
      </c>
      <c r="E139" s="22">
        <v>1270</v>
      </c>
      <c r="F139" s="22">
        <v>1050</v>
      </c>
      <c r="G139" s="22">
        <v>840</v>
      </c>
      <c r="H139" s="22">
        <v>630</v>
      </c>
      <c r="I139" s="22">
        <v>420</v>
      </c>
      <c r="J139" s="22">
        <v>210</v>
      </c>
      <c r="K139" s="22"/>
      <c r="L139" s="22"/>
      <c r="M139" s="22"/>
      <c r="N139" s="22"/>
    </row>
    <row r="140" spans="1:14" s="29" customFormat="1" ht="18" customHeight="1">
      <c r="A140" s="22">
        <v>19</v>
      </c>
      <c r="B140" s="22">
        <v>2030</v>
      </c>
      <c r="C140" s="22">
        <v>2040</v>
      </c>
      <c r="D140" s="22">
        <v>1820</v>
      </c>
      <c r="E140" s="22">
        <v>1600</v>
      </c>
      <c r="F140" s="22">
        <v>1380</v>
      </c>
      <c r="G140" s="22">
        <v>1170</v>
      </c>
      <c r="H140" s="22">
        <v>960</v>
      </c>
      <c r="I140" s="22">
        <v>750</v>
      </c>
      <c r="J140" s="22">
        <v>540</v>
      </c>
      <c r="K140" s="22">
        <v>330</v>
      </c>
      <c r="L140" s="22"/>
      <c r="M140" s="22"/>
      <c r="N140" s="22"/>
    </row>
    <row r="141" spans="1:14" s="29" customFormat="1" ht="18" customHeight="1">
      <c r="A141" s="22">
        <v>20</v>
      </c>
      <c r="B141" s="22">
        <v>2360</v>
      </c>
      <c r="C141" s="22">
        <v>2370</v>
      </c>
      <c r="D141" s="22">
        <v>2150</v>
      </c>
      <c r="E141" s="22">
        <v>1930</v>
      </c>
      <c r="F141" s="22">
        <v>1710</v>
      </c>
      <c r="G141" s="22">
        <v>1500</v>
      </c>
      <c r="H141" s="22">
        <v>1290</v>
      </c>
      <c r="I141" s="22">
        <v>1080</v>
      </c>
      <c r="J141" s="22">
        <v>870</v>
      </c>
      <c r="K141" s="22">
        <v>660</v>
      </c>
      <c r="L141" s="22">
        <v>330</v>
      </c>
      <c r="M141" s="22"/>
      <c r="N141" s="22"/>
    </row>
    <row r="142" spans="1:14" s="29" customFormat="1" ht="18" customHeight="1">
      <c r="A142" s="22">
        <v>21</v>
      </c>
      <c r="B142" s="22">
        <v>2690</v>
      </c>
      <c r="C142" s="22">
        <v>2700</v>
      </c>
      <c r="D142" s="22">
        <v>2480</v>
      </c>
      <c r="E142" s="22">
        <v>2260</v>
      </c>
      <c r="F142" s="22">
        <v>2040</v>
      </c>
      <c r="G142" s="22">
        <v>1830</v>
      </c>
      <c r="H142" s="22">
        <v>1620</v>
      </c>
      <c r="I142" s="22">
        <v>1410</v>
      </c>
      <c r="J142" s="22">
        <v>1200</v>
      </c>
      <c r="K142" s="22">
        <v>990</v>
      </c>
      <c r="L142" s="22">
        <v>660</v>
      </c>
      <c r="M142" s="22">
        <v>330</v>
      </c>
      <c r="N142" s="22"/>
    </row>
    <row r="143" spans="1:14" s="29" customFormat="1" ht="18" customHeight="1">
      <c r="A143" s="22">
        <v>22</v>
      </c>
      <c r="B143" s="33">
        <v>2790</v>
      </c>
      <c r="C143" s="22">
        <v>3030</v>
      </c>
      <c r="D143" s="22">
        <v>2810</v>
      </c>
      <c r="E143" s="22">
        <v>2590</v>
      </c>
      <c r="F143" s="27">
        <v>2140</v>
      </c>
      <c r="G143" s="22">
        <v>2160</v>
      </c>
      <c r="H143" s="22">
        <v>1950</v>
      </c>
      <c r="I143" s="22">
        <v>1740</v>
      </c>
      <c r="J143" s="22">
        <v>1530</v>
      </c>
      <c r="K143" s="22">
        <v>1320</v>
      </c>
      <c r="L143" s="22">
        <v>990</v>
      </c>
      <c r="M143" s="22">
        <v>660</v>
      </c>
      <c r="N143" s="22">
        <v>330</v>
      </c>
    </row>
    <row r="144" spans="1:14">
      <c r="N144" s="19"/>
    </row>
    <row r="145" spans="1:14" ht="30" customHeight="1">
      <c r="A145" s="503" t="s">
        <v>9</v>
      </c>
      <c r="B145" s="504"/>
      <c r="C145" s="504"/>
      <c r="D145" s="504"/>
      <c r="E145" s="504"/>
      <c r="F145" s="504"/>
      <c r="G145" s="504"/>
      <c r="H145" s="504"/>
      <c r="I145" s="504"/>
      <c r="J145" s="504"/>
      <c r="K145" s="504"/>
      <c r="L145" s="504"/>
      <c r="M145" s="504"/>
      <c r="N145" s="504"/>
    </row>
    <row r="146" spans="1:14" ht="18" customHeight="1">
      <c r="A146" s="21"/>
      <c r="B146" s="21">
        <v>9</v>
      </c>
      <c r="C146" s="21">
        <v>10</v>
      </c>
      <c r="D146" s="21">
        <v>11</v>
      </c>
      <c r="E146" s="21">
        <v>12</v>
      </c>
      <c r="F146" s="21">
        <v>13</v>
      </c>
      <c r="G146" s="21">
        <v>14</v>
      </c>
      <c r="H146" s="21">
        <v>15</v>
      </c>
      <c r="I146" s="21">
        <v>16</v>
      </c>
      <c r="J146" s="21">
        <v>17</v>
      </c>
      <c r="K146" s="21">
        <v>18</v>
      </c>
      <c r="L146" s="21">
        <v>19</v>
      </c>
      <c r="M146" s="21">
        <v>20</v>
      </c>
      <c r="N146" s="21">
        <v>21</v>
      </c>
    </row>
    <row r="147" spans="1:14" ht="18" customHeight="1">
      <c r="A147" s="22">
        <v>10</v>
      </c>
      <c r="B147" s="22">
        <v>200</v>
      </c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</row>
    <row r="148" spans="1:14" ht="18" customHeight="1">
      <c r="A148" s="22">
        <v>11</v>
      </c>
      <c r="B148" s="22">
        <v>400</v>
      </c>
      <c r="C148" s="22">
        <v>200</v>
      </c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</row>
    <row r="149" spans="1:14" ht="18" customHeight="1">
      <c r="A149" s="22">
        <v>12</v>
      </c>
      <c r="B149" s="22">
        <v>600</v>
      </c>
      <c r="C149" s="22">
        <v>400</v>
      </c>
      <c r="D149" s="22">
        <v>200</v>
      </c>
      <c r="E149" s="22"/>
      <c r="F149" s="22"/>
      <c r="G149" s="22"/>
      <c r="H149" s="22"/>
      <c r="I149" s="22"/>
      <c r="J149" s="22"/>
      <c r="K149" s="22"/>
      <c r="L149" s="22"/>
      <c r="M149" s="22"/>
      <c r="N149" s="22"/>
    </row>
    <row r="150" spans="1:14" ht="18" customHeight="1">
      <c r="A150" s="23">
        <v>13</v>
      </c>
      <c r="B150" s="22">
        <v>800</v>
      </c>
      <c r="C150" s="22">
        <v>600</v>
      </c>
      <c r="D150" s="22">
        <v>400</v>
      </c>
      <c r="E150" s="22">
        <v>200</v>
      </c>
      <c r="F150" s="22"/>
      <c r="G150" s="22"/>
      <c r="H150" s="22"/>
      <c r="I150" s="22"/>
      <c r="J150" s="22"/>
      <c r="K150" s="22"/>
      <c r="L150" s="22"/>
      <c r="M150" s="22"/>
      <c r="N150" s="22"/>
    </row>
    <row r="151" spans="1:14" ht="18" customHeight="1">
      <c r="A151" s="22">
        <v>14</v>
      </c>
      <c r="B151" s="22">
        <v>990</v>
      </c>
      <c r="C151" s="22">
        <v>790</v>
      </c>
      <c r="D151" s="22">
        <v>590</v>
      </c>
      <c r="E151" s="22">
        <v>390</v>
      </c>
      <c r="F151" s="22">
        <v>190</v>
      </c>
      <c r="G151" s="22"/>
      <c r="H151" s="22"/>
      <c r="I151" s="22"/>
      <c r="J151" s="22"/>
      <c r="K151" s="22"/>
      <c r="L151" s="22"/>
      <c r="M151" s="22"/>
      <c r="N151" s="22"/>
    </row>
    <row r="152" spans="1:14" ht="18" customHeight="1">
      <c r="A152" s="22">
        <v>15</v>
      </c>
      <c r="B152" s="22">
        <v>1180</v>
      </c>
      <c r="C152" s="22">
        <v>980</v>
      </c>
      <c r="D152" s="22">
        <v>780</v>
      </c>
      <c r="E152" s="22">
        <v>580</v>
      </c>
      <c r="F152" s="22">
        <v>380</v>
      </c>
      <c r="G152" s="22">
        <v>190</v>
      </c>
      <c r="H152" s="22"/>
      <c r="I152" s="22"/>
      <c r="J152" s="22"/>
      <c r="K152" s="22"/>
      <c r="L152" s="22"/>
      <c r="M152" s="22"/>
      <c r="N152" s="22"/>
    </row>
    <row r="153" spans="1:14" ht="18" customHeight="1">
      <c r="A153" s="22">
        <v>16</v>
      </c>
      <c r="B153" s="24">
        <v>1370</v>
      </c>
      <c r="C153" s="22">
        <v>1170</v>
      </c>
      <c r="D153" s="22">
        <v>970</v>
      </c>
      <c r="E153" s="22">
        <v>770</v>
      </c>
      <c r="F153" s="22">
        <v>570</v>
      </c>
      <c r="G153" s="22">
        <v>380</v>
      </c>
      <c r="H153" s="22">
        <v>190</v>
      </c>
      <c r="I153" s="22"/>
      <c r="J153" s="22"/>
      <c r="K153" s="22"/>
      <c r="L153" s="22"/>
      <c r="M153" s="22"/>
      <c r="N153" s="22"/>
    </row>
    <row r="154" spans="1:14" ht="18" customHeight="1">
      <c r="A154" s="22">
        <v>17</v>
      </c>
      <c r="B154" s="25">
        <v>1350</v>
      </c>
      <c r="C154" s="22">
        <v>1360</v>
      </c>
      <c r="D154" s="22">
        <v>1160</v>
      </c>
      <c r="E154" s="22">
        <v>960</v>
      </c>
      <c r="F154" s="22">
        <v>760</v>
      </c>
      <c r="G154" s="22">
        <v>570</v>
      </c>
      <c r="H154" s="22">
        <v>380</v>
      </c>
      <c r="I154" s="22">
        <v>190</v>
      </c>
      <c r="J154" s="22"/>
      <c r="K154" s="22"/>
      <c r="L154" s="22"/>
      <c r="M154" s="22"/>
      <c r="N154" s="22"/>
    </row>
    <row r="155" spans="1:14" ht="18" customHeight="1">
      <c r="A155" s="23">
        <v>18</v>
      </c>
      <c r="B155" s="22">
        <v>1540</v>
      </c>
      <c r="C155" s="22">
        <v>1550</v>
      </c>
      <c r="D155" s="22">
        <v>1350</v>
      </c>
      <c r="E155" s="22">
        <v>1150</v>
      </c>
      <c r="F155" s="22">
        <v>950</v>
      </c>
      <c r="G155" s="22">
        <v>760</v>
      </c>
      <c r="H155" s="22">
        <v>570</v>
      </c>
      <c r="I155" s="22">
        <v>380</v>
      </c>
      <c r="J155" s="22">
        <v>190</v>
      </c>
      <c r="K155" s="22"/>
      <c r="L155" s="22"/>
      <c r="M155" s="22"/>
      <c r="N155" s="22"/>
    </row>
    <row r="156" spans="1:14" ht="18" customHeight="1">
      <c r="A156" s="22">
        <v>19</v>
      </c>
      <c r="B156" s="22">
        <v>1840</v>
      </c>
      <c r="C156" s="22">
        <v>1850</v>
      </c>
      <c r="D156" s="22">
        <v>1650</v>
      </c>
      <c r="E156" s="22">
        <v>1450</v>
      </c>
      <c r="F156" s="22">
        <v>1250</v>
      </c>
      <c r="G156" s="22">
        <v>1060</v>
      </c>
      <c r="H156" s="22">
        <v>870</v>
      </c>
      <c r="I156" s="22">
        <v>680</v>
      </c>
      <c r="J156" s="22">
        <v>490</v>
      </c>
      <c r="K156" s="22">
        <v>300</v>
      </c>
      <c r="L156" s="22"/>
      <c r="M156" s="22"/>
      <c r="N156" s="22"/>
    </row>
    <row r="157" spans="1:14" ht="18" customHeight="1">
      <c r="A157" s="22">
        <v>20</v>
      </c>
      <c r="B157" s="22">
        <v>2140</v>
      </c>
      <c r="C157" s="22">
        <v>2150</v>
      </c>
      <c r="D157" s="22">
        <v>1950</v>
      </c>
      <c r="E157" s="22">
        <v>1750</v>
      </c>
      <c r="F157" s="22">
        <v>1550</v>
      </c>
      <c r="G157" s="22">
        <v>1360</v>
      </c>
      <c r="H157" s="22">
        <v>1170</v>
      </c>
      <c r="I157" s="22">
        <v>980</v>
      </c>
      <c r="J157" s="22">
        <v>790</v>
      </c>
      <c r="K157" s="22">
        <v>600</v>
      </c>
      <c r="L157" s="22">
        <v>300</v>
      </c>
      <c r="M157" s="22"/>
      <c r="N157" s="22"/>
    </row>
    <row r="158" spans="1:14" ht="18" customHeight="1">
      <c r="A158" s="22">
        <v>21</v>
      </c>
      <c r="B158" s="22">
        <v>2440</v>
      </c>
      <c r="C158" s="22">
        <v>2450</v>
      </c>
      <c r="D158" s="22">
        <v>2250</v>
      </c>
      <c r="E158" s="22">
        <v>2050</v>
      </c>
      <c r="F158" s="22">
        <v>1850</v>
      </c>
      <c r="G158" s="22">
        <v>1660</v>
      </c>
      <c r="H158" s="22">
        <v>1470</v>
      </c>
      <c r="I158" s="22">
        <v>1280</v>
      </c>
      <c r="J158" s="22">
        <v>1090</v>
      </c>
      <c r="K158" s="22">
        <v>900</v>
      </c>
      <c r="L158" s="22">
        <v>600</v>
      </c>
      <c r="M158" s="22">
        <v>300</v>
      </c>
      <c r="N158" s="22"/>
    </row>
    <row r="159" spans="1:14" ht="18" customHeight="1">
      <c r="A159" s="22">
        <v>22</v>
      </c>
      <c r="B159" s="27">
        <v>2520</v>
      </c>
      <c r="C159" s="22">
        <v>2750</v>
      </c>
      <c r="D159" s="22">
        <v>2550</v>
      </c>
      <c r="E159" s="22">
        <v>2350</v>
      </c>
      <c r="F159" s="27">
        <v>1930</v>
      </c>
      <c r="G159" s="22">
        <v>1960</v>
      </c>
      <c r="H159" s="22">
        <v>1770</v>
      </c>
      <c r="I159" s="22">
        <v>1580</v>
      </c>
      <c r="J159" s="22">
        <v>1390</v>
      </c>
      <c r="K159" s="22">
        <v>1200</v>
      </c>
      <c r="L159" s="22">
        <v>900</v>
      </c>
      <c r="M159" s="22">
        <v>600</v>
      </c>
      <c r="N159" s="22">
        <v>300</v>
      </c>
    </row>
    <row r="160" spans="1:14" s="36" customFormat="1" ht="30" customHeight="1">
      <c r="A160" s="503" t="s">
        <v>10</v>
      </c>
      <c r="B160" s="503"/>
      <c r="C160" s="503"/>
      <c r="D160" s="503"/>
      <c r="E160" s="503"/>
      <c r="F160" s="503"/>
      <c r="G160" s="503"/>
      <c r="H160" s="503"/>
      <c r="I160" s="503"/>
      <c r="J160" s="503"/>
      <c r="K160" s="503"/>
      <c r="L160" s="503"/>
      <c r="M160" s="503"/>
      <c r="N160" s="503"/>
    </row>
    <row r="161" spans="1:14" s="29" customFormat="1" ht="18" customHeight="1">
      <c r="A161" s="21"/>
      <c r="B161" s="21">
        <v>9</v>
      </c>
      <c r="C161" s="21">
        <v>10</v>
      </c>
      <c r="D161" s="21">
        <v>11</v>
      </c>
      <c r="E161" s="21">
        <v>12</v>
      </c>
      <c r="F161" s="21">
        <v>13</v>
      </c>
      <c r="G161" s="21">
        <v>14</v>
      </c>
      <c r="H161" s="21">
        <v>15</v>
      </c>
      <c r="I161" s="21">
        <v>16</v>
      </c>
      <c r="J161" s="21">
        <v>17</v>
      </c>
      <c r="K161" s="21">
        <v>18</v>
      </c>
      <c r="L161" s="21">
        <v>19</v>
      </c>
      <c r="M161" s="21">
        <v>20</v>
      </c>
      <c r="N161" s="21">
        <v>21</v>
      </c>
    </row>
    <row r="162" spans="1:14" s="29" customFormat="1" ht="18" customHeight="1">
      <c r="A162" s="22">
        <v>10</v>
      </c>
      <c r="B162" s="22">
        <v>220</v>
      </c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</row>
    <row r="163" spans="1:14" s="29" customFormat="1" ht="18" customHeight="1">
      <c r="A163" s="22">
        <v>11</v>
      </c>
      <c r="B163" s="22">
        <v>440</v>
      </c>
      <c r="C163" s="22">
        <v>220</v>
      </c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</row>
    <row r="164" spans="1:14" s="29" customFormat="1" ht="18" customHeight="1">
      <c r="A164" s="22">
        <v>12</v>
      </c>
      <c r="B164" s="22">
        <v>660</v>
      </c>
      <c r="C164" s="22">
        <v>440</v>
      </c>
      <c r="D164" s="22">
        <v>220</v>
      </c>
      <c r="E164" s="22"/>
      <c r="F164" s="22"/>
      <c r="G164" s="22"/>
      <c r="H164" s="22"/>
      <c r="I164" s="22"/>
      <c r="J164" s="22"/>
      <c r="K164" s="22"/>
      <c r="L164" s="22"/>
      <c r="M164" s="22"/>
      <c r="N164" s="22"/>
    </row>
    <row r="165" spans="1:14" s="29" customFormat="1" ht="18" customHeight="1">
      <c r="A165" s="23">
        <v>13</v>
      </c>
      <c r="B165" s="22">
        <v>880</v>
      </c>
      <c r="C165" s="22">
        <v>660</v>
      </c>
      <c r="D165" s="22">
        <v>440</v>
      </c>
      <c r="E165" s="22">
        <v>220</v>
      </c>
      <c r="F165" s="22"/>
      <c r="G165" s="22"/>
      <c r="H165" s="22"/>
      <c r="I165" s="22"/>
      <c r="J165" s="22"/>
      <c r="K165" s="22"/>
      <c r="L165" s="22"/>
      <c r="M165" s="22"/>
      <c r="N165" s="22"/>
    </row>
    <row r="166" spans="1:14" s="29" customFormat="1" ht="18" customHeight="1">
      <c r="A166" s="22">
        <v>14</v>
      </c>
      <c r="B166" s="22">
        <v>1090</v>
      </c>
      <c r="C166" s="22">
        <v>870</v>
      </c>
      <c r="D166" s="22">
        <v>650</v>
      </c>
      <c r="E166" s="22">
        <v>430</v>
      </c>
      <c r="F166" s="22">
        <v>210</v>
      </c>
      <c r="G166" s="22"/>
      <c r="H166" s="22"/>
      <c r="I166" s="22"/>
      <c r="J166" s="22"/>
      <c r="K166" s="22"/>
      <c r="L166" s="22"/>
      <c r="M166" s="22"/>
      <c r="N166" s="22"/>
    </row>
    <row r="167" spans="1:14" s="29" customFormat="1" ht="18" customHeight="1">
      <c r="A167" s="22">
        <v>15</v>
      </c>
      <c r="B167" s="22">
        <v>1300</v>
      </c>
      <c r="C167" s="22">
        <v>1080</v>
      </c>
      <c r="D167" s="22">
        <v>860</v>
      </c>
      <c r="E167" s="22">
        <v>640</v>
      </c>
      <c r="F167" s="22">
        <v>420</v>
      </c>
      <c r="G167" s="22">
        <v>210</v>
      </c>
      <c r="H167" s="22"/>
      <c r="I167" s="22"/>
      <c r="J167" s="22"/>
      <c r="K167" s="22"/>
      <c r="L167" s="22"/>
      <c r="M167" s="22"/>
      <c r="N167" s="22"/>
    </row>
    <row r="168" spans="1:14" s="29" customFormat="1" ht="18" customHeight="1">
      <c r="A168" s="22">
        <v>16</v>
      </c>
      <c r="B168" s="24">
        <v>1510</v>
      </c>
      <c r="C168" s="22">
        <v>1290</v>
      </c>
      <c r="D168" s="22">
        <v>1070</v>
      </c>
      <c r="E168" s="22">
        <v>850</v>
      </c>
      <c r="F168" s="22">
        <v>630</v>
      </c>
      <c r="G168" s="22">
        <v>420</v>
      </c>
      <c r="H168" s="22">
        <v>210</v>
      </c>
      <c r="I168" s="22"/>
      <c r="J168" s="22"/>
      <c r="K168" s="22"/>
      <c r="L168" s="22"/>
      <c r="M168" s="22"/>
      <c r="N168" s="22"/>
    </row>
    <row r="169" spans="1:14" s="29" customFormat="1" ht="18" customHeight="1">
      <c r="A169" s="22">
        <v>17</v>
      </c>
      <c r="B169" s="25">
        <v>1470</v>
      </c>
      <c r="C169" s="22">
        <v>1500</v>
      </c>
      <c r="D169" s="22">
        <v>1280</v>
      </c>
      <c r="E169" s="22">
        <v>1060</v>
      </c>
      <c r="F169" s="22">
        <v>840</v>
      </c>
      <c r="G169" s="22">
        <v>630</v>
      </c>
      <c r="H169" s="22">
        <v>420</v>
      </c>
      <c r="I169" s="22">
        <v>210</v>
      </c>
      <c r="J169" s="22"/>
      <c r="K169" s="22"/>
      <c r="L169" s="22"/>
      <c r="M169" s="22"/>
      <c r="N169" s="22"/>
    </row>
    <row r="170" spans="1:14" s="29" customFormat="1" ht="18" customHeight="1">
      <c r="A170" s="23">
        <v>18</v>
      </c>
      <c r="B170" s="22">
        <v>1680</v>
      </c>
      <c r="C170" s="22">
        <v>1710</v>
      </c>
      <c r="D170" s="22">
        <v>1490</v>
      </c>
      <c r="E170" s="22">
        <v>1270</v>
      </c>
      <c r="F170" s="22">
        <v>1050</v>
      </c>
      <c r="G170" s="22">
        <v>840</v>
      </c>
      <c r="H170" s="22">
        <v>630</v>
      </c>
      <c r="I170" s="22">
        <v>420</v>
      </c>
      <c r="J170" s="22">
        <v>210</v>
      </c>
      <c r="K170" s="22"/>
      <c r="L170" s="22"/>
      <c r="M170" s="22"/>
      <c r="N170" s="22"/>
    </row>
    <row r="171" spans="1:14" s="29" customFormat="1" ht="18" customHeight="1">
      <c r="A171" s="22">
        <v>19</v>
      </c>
      <c r="B171" s="22">
        <v>2000</v>
      </c>
      <c r="C171" s="22">
        <v>2030</v>
      </c>
      <c r="D171" s="22">
        <v>1810</v>
      </c>
      <c r="E171" s="22">
        <v>1590</v>
      </c>
      <c r="F171" s="22">
        <v>1370</v>
      </c>
      <c r="G171" s="22">
        <v>1160</v>
      </c>
      <c r="H171" s="22">
        <v>950</v>
      </c>
      <c r="I171" s="22">
        <v>740</v>
      </c>
      <c r="J171" s="22">
        <v>530</v>
      </c>
      <c r="K171" s="22">
        <v>320</v>
      </c>
      <c r="L171" s="22"/>
      <c r="M171" s="22"/>
      <c r="N171" s="22"/>
    </row>
    <row r="172" spans="1:14" s="29" customFormat="1" ht="18" customHeight="1">
      <c r="A172" s="22">
        <v>20</v>
      </c>
      <c r="B172" s="22">
        <v>2320</v>
      </c>
      <c r="C172" s="22">
        <v>2350</v>
      </c>
      <c r="D172" s="22">
        <v>2130</v>
      </c>
      <c r="E172" s="22">
        <v>1910</v>
      </c>
      <c r="F172" s="22">
        <v>1690</v>
      </c>
      <c r="G172" s="22">
        <v>1480</v>
      </c>
      <c r="H172" s="22">
        <v>1270</v>
      </c>
      <c r="I172" s="22">
        <v>1060</v>
      </c>
      <c r="J172" s="22">
        <v>850</v>
      </c>
      <c r="K172" s="22">
        <v>640</v>
      </c>
      <c r="L172" s="22">
        <v>320</v>
      </c>
      <c r="M172" s="22"/>
      <c r="N172" s="22"/>
    </row>
    <row r="173" spans="1:14" s="29" customFormat="1" ht="18" customHeight="1">
      <c r="A173" s="22">
        <v>21</v>
      </c>
      <c r="B173" s="22">
        <v>2640</v>
      </c>
      <c r="C173" s="22">
        <v>2670</v>
      </c>
      <c r="D173" s="22">
        <v>2450</v>
      </c>
      <c r="E173" s="22">
        <v>2230</v>
      </c>
      <c r="F173" s="22">
        <v>2010</v>
      </c>
      <c r="G173" s="22">
        <v>1800</v>
      </c>
      <c r="H173" s="22">
        <v>1590</v>
      </c>
      <c r="I173" s="22">
        <v>1380</v>
      </c>
      <c r="J173" s="22">
        <v>1170</v>
      </c>
      <c r="K173" s="22">
        <v>960</v>
      </c>
      <c r="L173" s="22">
        <v>640</v>
      </c>
      <c r="M173" s="22">
        <v>320</v>
      </c>
      <c r="N173" s="22"/>
    </row>
    <row r="174" spans="1:14" s="29" customFormat="1" ht="18" customHeight="1">
      <c r="A174" s="22">
        <v>22</v>
      </c>
      <c r="B174" s="27">
        <v>2760</v>
      </c>
      <c r="C174" s="22">
        <v>2990</v>
      </c>
      <c r="D174" s="22">
        <v>2770</v>
      </c>
      <c r="E174" s="22">
        <v>2550</v>
      </c>
      <c r="F174" s="27">
        <v>2120</v>
      </c>
      <c r="G174" s="22">
        <v>2120</v>
      </c>
      <c r="H174" s="22">
        <v>1910</v>
      </c>
      <c r="I174" s="22">
        <v>1700</v>
      </c>
      <c r="J174" s="22">
        <v>1490</v>
      </c>
      <c r="K174" s="22">
        <v>1280</v>
      </c>
      <c r="L174" s="22">
        <v>960</v>
      </c>
      <c r="M174" s="22">
        <v>640</v>
      </c>
      <c r="N174" s="22">
        <v>320</v>
      </c>
    </row>
    <row r="175" spans="1:14">
      <c r="N175" s="19"/>
    </row>
    <row r="176" spans="1:14">
      <c r="N176" s="37"/>
    </row>
    <row r="177" spans="14:14">
      <c r="N177" s="37"/>
    </row>
    <row r="178" spans="14:14">
      <c r="N178" s="37"/>
    </row>
    <row r="179" spans="14:14">
      <c r="N179" s="37"/>
    </row>
    <row r="180" spans="14:14">
      <c r="N180" s="37"/>
    </row>
    <row r="181" spans="14:14">
      <c r="N181" s="37"/>
    </row>
    <row r="182" spans="14:14">
      <c r="N182" s="37"/>
    </row>
    <row r="183" spans="14:14">
      <c r="N183" s="37"/>
    </row>
    <row r="184" spans="14:14">
      <c r="N184" s="37"/>
    </row>
    <row r="185" spans="14:14">
      <c r="N185" s="37"/>
    </row>
    <row r="186" spans="14:14">
      <c r="N186" s="37"/>
    </row>
    <row r="187" spans="14:14">
      <c r="N187" s="37"/>
    </row>
    <row r="188" spans="14:14">
      <c r="N188" s="37"/>
    </row>
    <row r="189" spans="14:14">
      <c r="N189" s="37"/>
    </row>
    <row r="190" spans="14:14">
      <c r="N190" s="37"/>
    </row>
    <row r="191" spans="14:14">
      <c r="N191" s="37"/>
    </row>
    <row r="192" spans="14:14">
      <c r="N192" s="37"/>
    </row>
    <row r="193" spans="1:14">
      <c r="N193" s="37"/>
    </row>
    <row r="194" spans="1:14">
      <c r="N194" s="37"/>
    </row>
    <row r="195" spans="1:14">
      <c r="N195" s="37"/>
    </row>
    <row r="196" spans="1:14">
      <c r="N196" s="37"/>
    </row>
    <row r="197" spans="1:14" s="36" customFormat="1" ht="30" customHeight="1">
      <c r="A197" s="503" t="s">
        <v>85</v>
      </c>
      <c r="B197" s="503"/>
      <c r="C197" s="503"/>
      <c r="D197" s="503"/>
      <c r="E197" s="503"/>
      <c r="F197" s="503"/>
      <c r="G197" s="503"/>
      <c r="H197" s="503"/>
      <c r="I197" s="503"/>
      <c r="J197" s="503"/>
      <c r="K197" s="503"/>
      <c r="L197" s="503"/>
      <c r="M197" s="503"/>
      <c r="N197" s="503"/>
    </row>
    <row r="198" spans="1:14" s="29" customFormat="1" ht="18" customHeight="1">
      <c r="A198" s="21"/>
      <c r="B198" s="21">
        <v>9</v>
      </c>
      <c r="C198" s="21">
        <v>10</v>
      </c>
      <c r="D198" s="21">
        <v>11</v>
      </c>
      <c r="E198" s="21">
        <v>12</v>
      </c>
      <c r="F198" s="21">
        <v>13</v>
      </c>
      <c r="G198" s="21">
        <v>14</v>
      </c>
      <c r="H198" s="21">
        <v>15</v>
      </c>
      <c r="I198" s="21">
        <v>16</v>
      </c>
      <c r="J198" s="21">
        <v>17</v>
      </c>
      <c r="K198" s="21">
        <v>18</v>
      </c>
      <c r="L198" s="21">
        <v>19</v>
      </c>
      <c r="M198" s="21">
        <v>20</v>
      </c>
      <c r="N198" s="21">
        <v>21</v>
      </c>
    </row>
    <row r="199" spans="1:14" s="29" customFormat="1" ht="18" customHeight="1">
      <c r="A199" s="22">
        <v>10</v>
      </c>
      <c r="B199" s="22">
        <v>1060</v>
      </c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</row>
    <row r="200" spans="1:14" s="29" customFormat="1" ht="18" customHeight="1">
      <c r="A200" s="22">
        <v>11</v>
      </c>
      <c r="B200" s="22">
        <v>2120</v>
      </c>
      <c r="C200" s="22">
        <v>1060</v>
      </c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</row>
    <row r="201" spans="1:14" s="29" customFormat="1" ht="18" customHeight="1">
      <c r="A201" s="22">
        <v>12</v>
      </c>
      <c r="B201" s="22">
        <v>3180</v>
      </c>
      <c r="C201" s="22">
        <v>2120</v>
      </c>
      <c r="D201" s="22">
        <v>1060</v>
      </c>
      <c r="E201" s="22"/>
      <c r="F201" s="22"/>
      <c r="G201" s="22"/>
      <c r="H201" s="22"/>
      <c r="I201" s="22"/>
      <c r="J201" s="22"/>
      <c r="K201" s="22"/>
      <c r="L201" s="22"/>
      <c r="M201" s="22"/>
      <c r="N201" s="22"/>
    </row>
    <row r="202" spans="1:14" s="29" customFormat="1" ht="18" customHeight="1">
      <c r="A202" s="23">
        <v>13</v>
      </c>
      <c r="B202" s="22">
        <v>4240</v>
      </c>
      <c r="C202" s="22">
        <v>3180</v>
      </c>
      <c r="D202" s="22">
        <v>2120</v>
      </c>
      <c r="E202" s="22">
        <v>1060</v>
      </c>
      <c r="F202" s="22"/>
      <c r="G202" s="22"/>
      <c r="H202" s="22"/>
      <c r="I202" s="22"/>
      <c r="J202" s="22"/>
      <c r="K202" s="22"/>
      <c r="L202" s="22"/>
      <c r="M202" s="22"/>
      <c r="N202" s="22"/>
    </row>
    <row r="203" spans="1:14" s="29" customFormat="1" ht="18" customHeight="1">
      <c r="A203" s="22">
        <v>14</v>
      </c>
      <c r="B203" s="22">
        <v>5290</v>
      </c>
      <c r="C203" s="22">
        <v>4230</v>
      </c>
      <c r="D203" s="22">
        <v>3170</v>
      </c>
      <c r="E203" s="22">
        <v>2110</v>
      </c>
      <c r="F203" s="22">
        <v>1050</v>
      </c>
      <c r="G203" s="22"/>
      <c r="H203" s="22"/>
      <c r="I203" s="22"/>
      <c r="J203" s="22"/>
      <c r="K203" s="22"/>
      <c r="L203" s="22"/>
      <c r="M203" s="22"/>
      <c r="N203" s="22"/>
    </row>
    <row r="204" spans="1:14" s="29" customFormat="1" ht="18" customHeight="1">
      <c r="A204" s="22">
        <v>15</v>
      </c>
      <c r="B204" s="22">
        <v>6340</v>
      </c>
      <c r="C204" s="22">
        <v>5280</v>
      </c>
      <c r="D204" s="22">
        <v>4220</v>
      </c>
      <c r="E204" s="22">
        <v>3160</v>
      </c>
      <c r="F204" s="22">
        <v>2100</v>
      </c>
      <c r="G204" s="22">
        <v>1050</v>
      </c>
      <c r="H204" s="22"/>
      <c r="I204" s="22"/>
      <c r="J204" s="22"/>
      <c r="K204" s="22"/>
      <c r="L204" s="22"/>
      <c r="M204" s="22"/>
      <c r="N204" s="22"/>
    </row>
    <row r="205" spans="1:14" s="29" customFormat="1" ht="18" customHeight="1">
      <c r="A205" s="22">
        <v>16</v>
      </c>
      <c r="B205" s="22">
        <v>7390</v>
      </c>
      <c r="C205" s="22">
        <v>6330</v>
      </c>
      <c r="D205" s="22">
        <v>5270</v>
      </c>
      <c r="E205" s="22">
        <v>4210</v>
      </c>
      <c r="F205" s="22">
        <v>3150</v>
      </c>
      <c r="G205" s="22">
        <v>2100</v>
      </c>
      <c r="H205" s="22">
        <v>1050</v>
      </c>
      <c r="I205" s="22"/>
      <c r="J205" s="22"/>
      <c r="K205" s="22"/>
      <c r="L205" s="22"/>
      <c r="M205" s="22"/>
      <c r="N205" s="22"/>
    </row>
    <row r="206" spans="1:14" s="29" customFormat="1" ht="18" customHeight="1">
      <c r="A206" s="22">
        <v>17</v>
      </c>
      <c r="B206" s="27">
        <v>7400</v>
      </c>
      <c r="C206" s="22">
        <v>7380</v>
      </c>
      <c r="D206" s="22">
        <v>6320</v>
      </c>
      <c r="E206" s="22">
        <v>5260</v>
      </c>
      <c r="F206" s="22">
        <v>4200</v>
      </c>
      <c r="G206" s="22">
        <v>3150</v>
      </c>
      <c r="H206" s="22">
        <v>2100</v>
      </c>
      <c r="I206" s="22">
        <v>1050</v>
      </c>
      <c r="J206" s="22"/>
      <c r="K206" s="22"/>
      <c r="L206" s="22"/>
      <c r="M206" s="22"/>
      <c r="N206" s="22"/>
    </row>
    <row r="207" spans="1:14" s="29" customFormat="1" ht="18" customHeight="1">
      <c r="A207" s="23">
        <v>18</v>
      </c>
      <c r="B207" s="22">
        <v>8450</v>
      </c>
      <c r="C207" s="22">
        <v>8430</v>
      </c>
      <c r="D207" s="22">
        <v>7370</v>
      </c>
      <c r="E207" s="22">
        <v>6310</v>
      </c>
      <c r="F207" s="22">
        <v>5250</v>
      </c>
      <c r="G207" s="22">
        <v>4200</v>
      </c>
      <c r="H207" s="22">
        <v>3150</v>
      </c>
      <c r="I207" s="22">
        <v>2100</v>
      </c>
      <c r="J207" s="22">
        <v>1050</v>
      </c>
      <c r="K207" s="22"/>
      <c r="L207" s="22"/>
      <c r="M207" s="22"/>
      <c r="N207" s="22"/>
    </row>
    <row r="208" spans="1:14" s="29" customFormat="1" ht="18" customHeight="1">
      <c r="A208" s="22">
        <v>19</v>
      </c>
      <c r="B208" s="22">
        <v>10010</v>
      </c>
      <c r="C208" s="22">
        <v>9990</v>
      </c>
      <c r="D208" s="22">
        <v>8930</v>
      </c>
      <c r="E208" s="22">
        <v>7870</v>
      </c>
      <c r="F208" s="22">
        <v>6810</v>
      </c>
      <c r="G208" s="22">
        <v>5760</v>
      </c>
      <c r="H208" s="22">
        <v>4710</v>
      </c>
      <c r="I208" s="22">
        <v>3660</v>
      </c>
      <c r="J208" s="22">
        <v>2610</v>
      </c>
      <c r="K208" s="22">
        <v>1560</v>
      </c>
      <c r="L208" s="22"/>
      <c r="M208" s="22"/>
      <c r="N208" s="22"/>
    </row>
    <row r="209" spans="1:14" s="29" customFormat="1" ht="18" customHeight="1">
      <c r="A209" s="22">
        <v>20</v>
      </c>
      <c r="B209" s="22">
        <v>11570</v>
      </c>
      <c r="C209" s="22">
        <v>11550</v>
      </c>
      <c r="D209" s="22">
        <v>10490</v>
      </c>
      <c r="E209" s="22">
        <v>9430</v>
      </c>
      <c r="F209" s="22">
        <v>8370</v>
      </c>
      <c r="G209" s="22">
        <v>7320</v>
      </c>
      <c r="H209" s="22">
        <v>6270</v>
      </c>
      <c r="I209" s="22">
        <v>5220</v>
      </c>
      <c r="J209" s="22">
        <v>4170</v>
      </c>
      <c r="K209" s="22">
        <v>3120</v>
      </c>
      <c r="L209" s="22">
        <v>1560</v>
      </c>
      <c r="M209" s="22"/>
      <c r="N209" s="22"/>
    </row>
    <row r="210" spans="1:14" s="29" customFormat="1" ht="18" customHeight="1">
      <c r="A210" s="22">
        <v>21</v>
      </c>
      <c r="B210" s="22">
        <v>13130</v>
      </c>
      <c r="C210" s="22">
        <v>13110</v>
      </c>
      <c r="D210" s="22">
        <v>12050</v>
      </c>
      <c r="E210" s="22">
        <v>10990</v>
      </c>
      <c r="F210" s="22">
        <v>9930</v>
      </c>
      <c r="G210" s="22">
        <v>8880</v>
      </c>
      <c r="H210" s="22">
        <v>7830</v>
      </c>
      <c r="I210" s="22">
        <v>6780</v>
      </c>
      <c r="J210" s="22">
        <v>5730</v>
      </c>
      <c r="K210" s="22">
        <v>4680</v>
      </c>
      <c r="L210" s="22">
        <v>3120</v>
      </c>
      <c r="M210" s="22">
        <v>1560</v>
      </c>
      <c r="N210" s="22"/>
    </row>
    <row r="211" spans="1:14" s="29" customFormat="1" ht="18" customHeight="1">
      <c r="A211" s="22">
        <v>22</v>
      </c>
      <c r="B211" s="27">
        <v>13650</v>
      </c>
      <c r="C211" s="22">
        <v>14670</v>
      </c>
      <c r="D211" s="22">
        <v>13610</v>
      </c>
      <c r="E211" s="22">
        <v>12550</v>
      </c>
      <c r="F211" s="27">
        <v>10460</v>
      </c>
      <c r="G211" s="22">
        <v>10440</v>
      </c>
      <c r="H211" s="22">
        <v>9390</v>
      </c>
      <c r="I211" s="22">
        <v>8340</v>
      </c>
      <c r="J211" s="22">
        <v>7290</v>
      </c>
      <c r="K211" s="22">
        <v>6240</v>
      </c>
      <c r="L211" s="22">
        <v>4680</v>
      </c>
      <c r="M211" s="22">
        <v>3120</v>
      </c>
      <c r="N211" s="22">
        <v>1560</v>
      </c>
    </row>
    <row r="212" spans="1:14">
      <c r="N212" s="37"/>
    </row>
    <row r="213" spans="1:14" s="36" customFormat="1" ht="30" customHeight="1">
      <c r="A213" s="503" t="s">
        <v>86</v>
      </c>
      <c r="B213" s="503"/>
      <c r="C213" s="503"/>
      <c r="D213" s="503"/>
      <c r="E213" s="503"/>
      <c r="F213" s="503"/>
      <c r="G213" s="503"/>
      <c r="H213" s="503"/>
      <c r="I213" s="503"/>
      <c r="J213" s="503"/>
      <c r="K213" s="503"/>
      <c r="L213" s="503"/>
      <c r="M213" s="503"/>
      <c r="N213" s="503"/>
    </row>
    <row r="214" spans="1:14" s="29" customFormat="1" ht="18" customHeight="1">
      <c r="A214" s="21"/>
      <c r="B214" s="21">
        <v>9</v>
      </c>
      <c r="C214" s="21">
        <v>10</v>
      </c>
      <c r="D214" s="21">
        <v>11</v>
      </c>
      <c r="E214" s="21">
        <v>12</v>
      </c>
      <c r="F214" s="21">
        <v>13</v>
      </c>
      <c r="G214" s="21">
        <v>14</v>
      </c>
      <c r="H214" s="21">
        <v>15</v>
      </c>
      <c r="I214" s="21">
        <v>16</v>
      </c>
      <c r="J214" s="21">
        <v>17</v>
      </c>
      <c r="K214" s="21">
        <v>18</v>
      </c>
      <c r="L214" s="21">
        <v>19</v>
      </c>
      <c r="M214" s="21">
        <v>20</v>
      </c>
      <c r="N214" s="21">
        <v>21</v>
      </c>
    </row>
    <row r="215" spans="1:14" s="29" customFormat="1" ht="18" customHeight="1">
      <c r="A215" s="22">
        <v>10</v>
      </c>
      <c r="B215" s="22">
        <v>2660</v>
      </c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</row>
    <row r="216" spans="1:14" s="29" customFormat="1" ht="18" customHeight="1">
      <c r="A216" s="22">
        <v>11</v>
      </c>
      <c r="B216" s="22">
        <v>5320</v>
      </c>
      <c r="C216" s="22">
        <v>2660</v>
      </c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</row>
    <row r="217" spans="1:14" s="29" customFormat="1" ht="18" customHeight="1">
      <c r="A217" s="22">
        <v>12</v>
      </c>
      <c r="B217" s="22">
        <v>7980</v>
      </c>
      <c r="C217" s="22">
        <v>5320</v>
      </c>
      <c r="D217" s="22">
        <v>2660</v>
      </c>
      <c r="E217" s="22"/>
      <c r="F217" s="22"/>
      <c r="G217" s="22"/>
      <c r="H217" s="22"/>
      <c r="I217" s="22"/>
      <c r="J217" s="22"/>
      <c r="K217" s="22"/>
      <c r="L217" s="22"/>
      <c r="M217" s="22"/>
      <c r="N217" s="22"/>
    </row>
    <row r="218" spans="1:14" s="29" customFormat="1" ht="18" customHeight="1">
      <c r="A218" s="23">
        <v>13</v>
      </c>
      <c r="B218" s="22">
        <v>10640</v>
      </c>
      <c r="C218" s="22">
        <v>7980</v>
      </c>
      <c r="D218" s="22">
        <v>5320</v>
      </c>
      <c r="E218" s="22">
        <v>2660</v>
      </c>
      <c r="F218" s="22"/>
      <c r="G218" s="22"/>
      <c r="H218" s="22"/>
      <c r="I218" s="22"/>
      <c r="J218" s="22"/>
      <c r="K218" s="22"/>
      <c r="L218" s="22"/>
      <c r="M218" s="22"/>
      <c r="N218" s="22"/>
    </row>
    <row r="219" spans="1:14" s="29" customFormat="1" ht="18" customHeight="1">
      <c r="A219" s="22">
        <v>14</v>
      </c>
      <c r="B219" s="22">
        <v>13320</v>
      </c>
      <c r="C219" s="22">
        <v>10660</v>
      </c>
      <c r="D219" s="22">
        <v>8000</v>
      </c>
      <c r="E219" s="22">
        <v>5340</v>
      </c>
      <c r="F219" s="22">
        <v>2680</v>
      </c>
      <c r="G219" s="22"/>
      <c r="H219" s="22"/>
      <c r="I219" s="22"/>
      <c r="J219" s="22"/>
      <c r="K219" s="22"/>
      <c r="L219" s="22"/>
      <c r="M219" s="22"/>
      <c r="N219" s="22"/>
    </row>
    <row r="220" spans="1:14" s="29" customFormat="1" ht="18" customHeight="1">
      <c r="A220" s="22">
        <v>15</v>
      </c>
      <c r="B220" s="22">
        <v>16000</v>
      </c>
      <c r="C220" s="22">
        <v>13340</v>
      </c>
      <c r="D220" s="22">
        <v>10680</v>
      </c>
      <c r="E220" s="22">
        <v>8020</v>
      </c>
      <c r="F220" s="22">
        <v>5360</v>
      </c>
      <c r="G220" s="22">
        <v>2680</v>
      </c>
      <c r="H220" s="22"/>
      <c r="I220" s="22"/>
      <c r="J220" s="22"/>
      <c r="K220" s="22"/>
      <c r="L220" s="22"/>
      <c r="M220" s="22"/>
      <c r="N220" s="22"/>
    </row>
    <row r="221" spans="1:14" s="29" customFormat="1" ht="18" customHeight="1">
      <c r="A221" s="22">
        <v>16</v>
      </c>
      <c r="B221" s="22">
        <v>18680</v>
      </c>
      <c r="C221" s="22">
        <v>16020</v>
      </c>
      <c r="D221" s="22">
        <v>13360</v>
      </c>
      <c r="E221" s="22">
        <v>10700</v>
      </c>
      <c r="F221" s="22">
        <v>8040</v>
      </c>
      <c r="G221" s="22">
        <v>5360</v>
      </c>
      <c r="H221" s="22">
        <v>2680</v>
      </c>
      <c r="I221" s="22"/>
      <c r="J221" s="22"/>
      <c r="K221" s="22"/>
      <c r="L221" s="22"/>
      <c r="M221" s="22"/>
      <c r="N221" s="22"/>
    </row>
    <row r="222" spans="1:14" s="29" customFormat="1" ht="18" customHeight="1">
      <c r="A222" s="22">
        <v>17</v>
      </c>
      <c r="B222" s="27">
        <v>18680</v>
      </c>
      <c r="C222" s="22">
        <v>18700</v>
      </c>
      <c r="D222" s="22">
        <v>16040</v>
      </c>
      <c r="E222" s="22">
        <v>13380</v>
      </c>
      <c r="F222" s="22">
        <v>10720</v>
      </c>
      <c r="G222" s="22">
        <v>8040</v>
      </c>
      <c r="H222" s="22">
        <v>5360</v>
      </c>
      <c r="I222" s="22">
        <v>2680</v>
      </c>
      <c r="J222" s="22"/>
      <c r="K222" s="22"/>
      <c r="L222" s="22"/>
      <c r="M222" s="22"/>
      <c r="N222" s="22"/>
    </row>
    <row r="223" spans="1:14" s="29" customFormat="1" ht="18" customHeight="1">
      <c r="A223" s="23">
        <v>18</v>
      </c>
      <c r="B223" s="22">
        <v>21360</v>
      </c>
      <c r="C223" s="22">
        <v>21380</v>
      </c>
      <c r="D223" s="22">
        <v>18720</v>
      </c>
      <c r="E223" s="22">
        <v>16060</v>
      </c>
      <c r="F223" s="22">
        <v>13400</v>
      </c>
      <c r="G223" s="22">
        <v>10720</v>
      </c>
      <c r="H223" s="22">
        <v>8040</v>
      </c>
      <c r="I223" s="22">
        <v>5360</v>
      </c>
      <c r="J223" s="22">
        <v>2680</v>
      </c>
      <c r="K223" s="22"/>
      <c r="L223" s="22"/>
      <c r="M223" s="22"/>
      <c r="N223" s="22"/>
    </row>
    <row r="224" spans="1:14" s="29" customFormat="1" ht="18" customHeight="1">
      <c r="A224" s="22">
        <v>19</v>
      </c>
      <c r="B224" s="22">
        <v>25330</v>
      </c>
      <c r="C224" s="22">
        <v>25350</v>
      </c>
      <c r="D224" s="22">
        <v>22690</v>
      </c>
      <c r="E224" s="22">
        <v>20030</v>
      </c>
      <c r="F224" s="22">
        <v>17370</v>
      </c>
      <c r="G224" s="22">
        <v>14690</v>
      </c>
      <c r="H224" s="22">
        <v>12010</v>
      </c>
      <c r="I224" s="22">
        <v>9330</v>
      </c>
      <c r="J224" s="22">
        <v>6650</v>
      </c>
      <c r="K224" s="22">
        <v>3970</v>
      </c>
      <c r="L224" s="22"/>
      <c r="M224" s="22"/>
      <c r="N224" s="22"/>
    </row>
    <row r="225" spans="1:14" s="29" customFormat="1" ht="18" customHeight="1">
      <c r="A225" s="22">
        <v>20</v>
      </c>
      <c r="B225" s="22">
        <v>29300</v>
      </c>
      <c r="C225" s="22">
        <v>29320</v>
      </c>
      <c r="D225" s="22">
        <v>26660</v>
      </c>
      <c r="E225" s="22">
        <v>24000</v>
      </c>
      <c r="F225" s="22">
        <v>21340</v>
      </c>
      <c r="G225" s="22">
        <v>18660</v>
      </c>
      <c r="H225" s="22">
        <v>15980</v>
      </c>
      <c r="I225" s="22">
        <v>13300</v>
      </c>
      <c r="J225" s="22">
        <v>10620</v>
      </c>
      <c r="K225" s="22">
        <v>7940</v>
      </c>
      <c r="L225" s="22">
        <v>3970</v>
      </c>
      <c r="M225" s="22"/>
      <c r="N225" s="22"/>
    </row>
    <row r="226" spans="1:14" s="29" customFormat="1" ht="18" customHeight="1">
      <c r="A226" s="22">
        <v>21</v>
      </c>
      <c r="B226" s="22">
        <v>33270</v>
      </c>
      <c r="C226" s="22">
        <v>33290</v>
      </c>
      <c r="D226" s="22">
        <v>30630</v>
      </c>
      <c r="E226" s="22">
        <v>27970</v>
      </c>
      <c r="F226" s="22">
        <v>25310</v>
      </c>
      <c r="G226" s="22">
        <v>22630</v>
      </c>
      <c r="H226" s="22">
        <v>19950</v>
      </c>
      <c r="I226" s="22">
        <v>17270</v>
      </c>
      <c r="J226" s="22">
        <v>14590</v>
      </c>
      <c r="K226" s="22">
        <v>11910</v>
      </c>
      <c r="L226" s="22">
        <v>7940</v>
      </c>
      <c r="M226" s="22">
        <v>3970</v>
      </c>
      <c r="N226" s="22"/>
    </row>
    <row r="227" spans="1:14" s="29" customFormat="1" ht="18" customHeight="1">
      <c r="A227" s="22">
        <v>22</v>
      </c>
      <c r="B227" s="27">
        <v>34550</v>
      </c>
      <c r="C227" s="22">
        <v>37260</v>
      </c>
      <c r="D227" s="22">
        <v>34600</v>
      </c>
      <c r="E227" s="22">
        <v>31940</v>
      </c>
      <c r="F227" s="27">
        <v>26570</v>
      </c>
      <c r="G227" s="22">
        <v>26600</v>
      </c>
      <c r="H227" s="22">
        <v>23920</v>
      </c>
      <c r="I227" s="22">
        <v>21240</v>
      </c>
      <c r="J227" s="22">
        <v>18560</v>
      </c>
      <c r="K227" s="22">
        <v>15880</v>
      </c>
      <c r="L227" s="22">
        <v>11910</v>
      </c>
      <c r="M227" s="22">
        <v>7940</v>
      </c>
      <c r="N227" s="22">
        <v>3970</v>
      </c>
    </row>
  </sheetData>
  <customSheetViews>
    <customSheetView guid="{50D6D0C6-389D-4CF4-936B-2F7BAA403F34}" state="hidden">
      <selection activeCell="Q7" sqref="Q7"/>
      <pageMargins left="0.70866141732283472" right="0.70866141732283472" top="0" bottom="0" header="0.31496062992125984" footer="0.31496062992125984"/>
      <pageSetup paperSize="9" orientation="landscape" r:id="rId1"/>
      <headerFooter>
        <oddHeader xml:space="preserve">&amp;C
</oddHeader>
      </headerFooter>
    </customSheetView>
  </customSheetViews>
  <mergeCells count="14">
    <mergeCell ref="A213:N213"/>
    <mergeCell ref="A97:N97"/>
    <mergeCell ref="A113:N113"/>
    <mergeCell ref="A129:N129"/>
    <mergeCell ref="A145:N145"/>
    <mergeCell ref="A160:N160"/>
    <mergeCell ref="A197:N197"/>
    <mergeCell ref="A82:N82"/>
    <mergeCell ref="A1:N1"/>
    <mergeCell ref="A2:N2"/>
    <mergeCell ref="A18:N18"/>
    <mergeCell ref="A34:N34"/>
    <mergeCell ref="A50:N50"/>
    <mergeCell ref="A66:N66"/>
  </mergeCells>
  <phoneticPr fontId="1"/>
  <pageMargins left="0.70866141732283472" right="0.70866141732283472" top="0" bottom="0" header="0.31496062992125984" footer="0.31496062992125984"/>
  <pageSetup paperSize="9" orientation="landscape" r:id="rId2"/>
  <headerFooter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団体名</vt:lpstr>
      <vt:lpstr>料金表</vt:lpstr>
      <vt:lpstr>申込用紙印刷電算用</vt:lpstr>
      <vt:lpstr>複写編裏</vt:lpstr>
      <vt:lpstr>申請書 </vt:lpstr>
      <vt:lpstr>申込用紙印刷</vt:lpstr>
      <vt:lpstr>印刷用</vt:lpstr>
      <vt:lpstr>申込用紙印刷!Print_Area</vt:lpstr>
      <vt:lpstr>申込用紙印刷電算用!Print_Area</vt:lpstr>
      <vt:lpstr>'申請書 '!Print_Area</vt:lpstr>
      <vt:lpstr>複写編裏!Print_Area</vt:lpstr>
      <vt:lpstr>印刷用!Print_Titles</vt:lpstr>
      <vt:lpstr>団体名!Print_Titles</vt:lpstr>
    </vt:vector>
  </TitlesOfParts>
  <Company>FJ-USER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梅吉</dc:creator>
  <cp:lastModifiedBy>Administrator</cp:lastModifiedBy>
  <cp:lastPrinted>2018-06-14T05:05:06Z</cp:lastPrinted>
  <dcterms:created xsi:type="dcterms:W3CDTF">2014-09-13T12:50:40Z</dcterms:created>
  <dcterms:modified xsi:type="dcterms:W3CDTF">2019-04-23T04:24:39Z</dcterms:modified>
</cp:coreProperties>
</file>