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1 総務課\1 総務管理ﾁｰﾑ\92-ﾎｰﾑﾍﾟｰｼﾞ関係\08_cms送付ファイル(HPアップ用ファイルはここにお願いします）\【令和６年３月８日１７時公表】経営比較分析表\上水\"/>
    </mc:Choice>
  </mc:AlternateContent>
  <workbookProtection workbookAlgorithmName="SHA-512" workbookHashValue="JVlcZB0BC4xnE960btzRS8u68ishckMsjTSfCxZHufIv3fU7QEsk7vsNInQseLUTgdHwBEKgIszZ00GoT8OdgQ==" workbookSaltValue="BZl4qkUXedwrtuErQakdzA==" workbookSpinCount="100000" lockStructure="1"/>
  <bookViews>
    <workbookView xWindow="0" yWindow="0" windowWidth="28800" windowHeight="117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<sst xmlns="http://schemas.openxmlformats.org/spreadsheetml/2006/main" count="228" uniqueCount="114">
  <si>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</si>
  <si>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</si>
  <si>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</si>
  <si>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</si>
  <si>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</si>
  <si>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</si>
  <si>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</si>
  <si>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</si>
  <si>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</si>
  <si>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</si>
  <si>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</si>
  <si>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</si>
  <si>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</si>
  <si>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</si>
  <si>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</si>
  <si>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</si>
  <si>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</si>
  <si>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</si>
  <si>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</si>
  <si>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</si>
  <si>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</si>
  <si>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</si>
  <si>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</si>
  <si>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</si>
  <si>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</si>
  <si>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</si>
  <si>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</si>
  <si>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</si>
  <si>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</si>
  <si>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</si>
  <si>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</si>
  <si>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</si>
  <si>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</si>
  <si>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</si>
  <si>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</si>
  <si>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</si>
  <si>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</si>
  <si>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</si>
  <si>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</si>
  <si>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</si>
  <si>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</si>
  <si>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</si>
  <si>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</si>
  <si>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</si>
  <si>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</si>
  <si>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</si>
  <si>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</si>
  <si>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</si>
  <si>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</si>
  <si>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</si>
  <si>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</si>
  <si>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</si>
  <si>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</si>
  <si>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</si>
  <si>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</si>
  <si>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</si>
  <si>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</si>
  <si>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</si>
  <si>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</si>
  <si>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</si>
  <si>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</si>
  <si>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</si>
  <si>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</si>
  <si>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</si>
  <si>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</si>
  <si>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</si>
  <si>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</si>
  <si>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</si>
  <si>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</si>
  <si>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</si>
  <si>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</si>
  <si>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</si>
  <si>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</si>
  <si>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</si>
  <si>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</si>
  <si>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</si>
  <si>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</si>
  <si>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</si>
  <si>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</si>
  <si>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</si>
  <si>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</si>
  <si>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</si>
  <si>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</si>
  <si>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</si>
  <si>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</si>
  <si>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</si>
  <si>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</si>
  <si>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</si>
  <si>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</si>
  <si>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</si>
  <si>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</si>
  <si>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</si>
  <si>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</si>
  <si>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</si>
  <si>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</si>
  <si>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</si>
  <si>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</si>
  <si>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</si>
  <si>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</si>
  <si>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</si>
  <si>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</si>
  <si>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</si>
  <si>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</si>
  <si>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</si>
  <si>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</si>
  <si>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</si>
  <si>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</si>
  <si>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</si>
  <si>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</si>
  <si>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</si>
  <si>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</si>
  <si>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４年度は新型コロナウイルス感染症対策として水道料金の減免措置がなかったことにより、単年度の収支を示す「①経常収支比率」は100%を上回りました。供給単価と給水原価の関係を示す「⑤料金回収率」は100%を下回ったものの、１年以内に支払うべき債務に対して支払うことができる現金等を示す「③流動比率」は前年度に比較して102.54％の増加、「④企業債残高対給水収益比率」については前年度に比較して21.7％%の減少となりました。
　また、令和3年度は0.69％であった「②累積欠損金比率」が0％となりました。
　有収水量１㎥あたりの費用を示す「⑥給水原価」については、本市は水源が多く、水源ごとに所有する施設の運営経費がかかることなどから、もともと類似団体の平均値より高い水準にあるなかで、浄水処理等において使用される電力の価格高騰に伴い動力費が増加したことなどにより費用が増となったことから、前年度に比較して上昇しました。
　配水能力に対する配水量の割合であり、施設の適正規模の判断指標である「⑦施設利用率」は、年間配水量が減少したことなどから前年度に比較して微増となったものの、類似団体の平均値より低い水準となっております。
　施設の稼働と収益とのつながりを示す「⑧有収率」については、類似団体の平均値より低い水準が続いているなか、漏水調査の実施、老朽管の更新、老朽塩化ビニル給水管改修事業といった漏水対策へ継続的に取り組んできたものの、総有収水量の減少率が影響し、前年度に比較して0.74％減少しました。</t>
    <phoneticPr fontId="4"/>
  </si>
  <si>
    <t xml:space="preserve">　償却対象資産の減価償却の進捗を表し、資産の老朽化度合を示す「①有形固定資産償却率」及び法定耐用年数を経過した管路延長の割合を表し、管路の老朽化度合を示す「②管路経年化率」については上昇傾向が継続しているとともに、類似団体の平均値より高い水準にあります。固定資産の大半を占める施設や管路などは昭和50年代に取得したものが多く、これらの更新需要への計画的な対応が必要となっている状況にあると認識しています。
　当該年度に更新した管路延長の割合を表し、管路の更新ペースが把握できる指標である「③管路更新率」については、前年度に比較して減少しているものの、類似団体の平均値と比較しても高い水準にあります。
</t>
    <phoneticPr fontId="4"/>
  </si>
  <si>
    <t xml:space="preserve">　本市の水道事業は、令和２年度・令和３年度において実施した水道料金の減免措置が令和４年度には実施しなかったことにより、経営の健全性を示す指標の一部が改善し、概ね健全な経営を維持しています。
　しかし、施設や管路の老朽化を示す指標については、類似団体の平均値より高い水準にあります。
　施設については、現在、明治42年に建設された横内浄水場の北系沈殿池及びろ過池の更新を重点的に進めており、管路については、これまでの実績や厚生労働省の資料等を参考に本市が独自に設定した管種ごとの更新基準に基づき、漏水履歴を踏まえた更新を計画的に進めているところです。
　今後も給水人口の減少などによる水需要の減少を見据えた各施設の規模・機能の適正化、更新基準を目安に緊急度を考慮した配水管の更新、適切な維持管理による施設・設備の長寿命化、優先順位付けによる施設・設備の更新事業費の平準化といった取り組みを継続的に実施するとともに、財源確保を図り、持続可能で安定的な事業運営に努め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</si>
</sst>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1.1599999999999999</c:v>
                </c:pt>
                <c:pt idx="1">
                  <c:v>1.02</c:v>
                </c:pt>
                <c:pt idx="2">
                  <c:v>1.08</c:v>
                </c:pt>
                <c:pt idx="3">
                  <c:v>1.1599999999999999</c:v>
                </c:pt>
                <c:pt idx="4">
                  <c:v>1.06</c:v>
                </c:pt>
              </c:numCache>
            </c:numRef>
          </c:val>
          <c:extLst>
            <c:ext xmlns:c16="http://schemas.microsoft.com/office/drawing/2014/chart" uri="{C3380CC4-5D6E-409C-BE32-E72D297353CC}">
              <c16:uniqueId val="{00000000-F3B9-4BBB-A77E-C089BBEFA5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F3B9-4BBB-A77E-C089BBEFA5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50.06</c:v>
                </c:pt>
                <c:pt idx="1">
                  <c:v>49.13</c:v>
                </c:pt>
                <c:pt idx="2">
                  <c:v>51.32</c:v>
                </c:pt>
                <c:pt idx="3">
                  <c:v>51.19</c:v>
                </c:pt>
                <c:pt idx="4">
                  <c:v>52.32</c:v>
                </c:pt>
              </c:numCache>
            </c:numRef>
          </c:val>
          <c:extLst>
            <c:ext xmlns:c16="http://schemas.microsoft.com/office/drawing/2014/chart" uri="{C3380CC4-5D6E-409C-BE32-E72D297353CC}">
              <c16:uniqueId val="{00000000-5B5A-4C9F-8856-D659C4BEEE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5B5A-4C9F-8856-D659C4BEEE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87.71</c:v>
                </c:pt>
                <c:pt idx="1">
                  <c:v>88.35</c:v>
                </c:pt>
                <c:pt idx="2">
                  <c:v>87.72</c:v>
                </c:pt>
                <c:pt idx="3">
                  <c:v>88.45</c:v>
                </c:pt>
                <c:pt idx="4">
                  <c:v>87.71</c:v>
                </c:pt>
              </c:numCache>
            </c:numRef>
          </c:val>
          <c:extLst>
            <c:ext xmlns:c16="http://schemas.microsoft.com/office/drawing/2014/chart" uri="{C3380CC4-5D6E-409C-BE32-E72D297353CC}">
              <c16:uniqueId val="{00000000-1C59-4767-A17E-42D90E335E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1C59-4767-A17E-42D90E335E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109.79</c:v>
                </c:pt>
                <c:pt idx="1">
                  <c:v>109.75</c:v>
                </c:pt>
                <c:pt idx="2">
                  <c:v>99.57</c:v>
                </c:pt>
                <c:pt idx="3">
                  <c:v>99.48</c:v>
                </c:pt>
                <c:pt idx="4">
                  <c:v>105.35</c:v>
                </c:pt>
              </c:numCache>
            </c:numRef>
          </c:val>
          <c:extLst>
            <c:ext xmlns:c16="http://schemas.microsoft.com/office/drawing/2014/chart" uri="{C3380CC4-5D6E-409C-BE32-E72D297353CC}">
              <c16:uniqueId val="{00000000-03D1-427B-BE4A-5C724C002B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03D1-427B-BE4A-5C724C002B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53.16</c:v>
                </c:pt>
                <c:pt idx="1">
                  <c:v>53.54</c:v>
                </c:pt>
                <c:pt idx="2">
                  <c:v>53.8</c:v>
                </c:pt>
                <c:pt idx="3">
                  <c:v>53.99</c:v>
                </c:pt>
                <c:pt idx="4">
                  <c:v>54.76</c:v>
                </c:pt>
              </c:numCache>
            </c:numRef>
          </c:val>
          <c:extLst>
            <c:ext xmlns:c16="http://schemas.microsoft.com/office/drawing/2014/chart" uri="{C3380CC4-5D6E-409C-BE32-E72D297353CC}">
              <c16:uniqueId val="{00000000-7E37-4D7E-A130-BC07310BDC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7E37-4D7E-A130-BC07310BDC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38.47</c:v>
                </c:pt>
                <c:pt idx="1">
                  <c:v>40.47</c:v>
                </c:pt>
                <c:pt idx="2">
                  <c:v>41.75</c:v>
                </c:pt>
                <c:pt idx="3">
                  <c:v>43.31</c:v>
                </c:pt>
                <c:pt idx="4">
                  <c:v>46</c:v>
                </c:pt>
              </c:numCache>
            </c:numRef>
          </c:val>
          <c:extLst>
            <c:ext xmlns:c16="http://schemas.microsoft.com/office/drawing/2014/chart" uri="{C3380CC4-5D6E-409C-BE32-E72D297353CC}">
              <c16:uniqueId val="{00000000-945F-42B5-9140-EA16F5D9F2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945F-42B5-9140-EA16F5D9F2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0.69</c:v>
                </c:pt>
                <c:pt idx="4">
                  <c:v>0</c:v>
                </c:pt>
              </c:numCache>
            </c:numRef>
          </c:val>
          <c:extLst>
            <c:ext xmlns:c16="http://schemas.microsoft.com/office/drawing/2014/chart" uri="{C3380CC4-5D6E-409C-BE32-E72D297353CC}">
              <c16:uniqueId val="{00000000-88D4-40CE-9C39-49B5D39F29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88D4-40CE-9C39-49B5D39F29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653.41</c:v>
                </c:pt>
                <c:pt idx="1">
                  <c:v>549.29999999999995</c:v>
                </c:pt>
                <c:pt idx="2">
                  <c:v>479.97</c:v>
                </c:pt>
                <c:pt idx="3">
                  <c:v>283.27999999999997</c:v>
                </c:pt>
                <c:pt idx="4">
                  <c:v>385.82</c:v>
                </c:pt>
              </c:numCache>
            </c:numRef>
          </c:val>
          <c:extLst>
            <c:ext xmlns:c16="http://schemas.microsoft.com/office/drawing/2014/chart" uri="{C3380CC4-5D6E-409C-BE32-E72D297353CC}">
              <c16:uniqueId val="{00000000-3CC8-46CF-8E2F-1C61784C29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3CC8-46CF-8E2F-1C61784C29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279.16000000000003</c:v>
                </c:pt>
                <c:pt idx="1">
                  <c:v>277.26</c:v>
                </c:pt>
                <c:pt idx="2">
                  <c:v>300.91000000000003</c:v>
                </c:pt>
                <c:pt idx="3">
                  <c:v>301.77</c:v>
                </c:pt>
                <c:pt idx="4">
                  <c:v>280.07</c:v>
                </c:pt>
              </c:numCache>
            </c:numRef>
          </c:val>
          <c:extLst>
            <c:ext xmlns:c16="http://schemas.microsoft.com/office/drawing/2014/chart" uri="{C3380CC4-5D6E-409C-BE32-E72D297353CC}">
              <c16:uniqueId val="{00000000-EF68-43B4-948A-DF85C93D42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EF68-43B4-948A-DF85C93D42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106.22</c:v>
                </c:pt>
                <c:pt idx="1">
                  <c:v>105.52</c:v>
                </c:pt>
                <c:pt idx="2">
                  <c:v>94.61</c:v>
                </c:pt>
                <c:pt idx="3">
                  <c:v>93.36</c:v>
                </c:pt>
                <c:pt idx="4">
                  <c:v>99.77</c:v>
                </c:pt>
              </c:numCache>
            </c:numRef>
          </c:val>
          <c:extLst>
            <c:ext xmlns:c16="http://schemas.microsoft.com/office/drawing/2014/chart" uri="{C3380CC4-5D6E-409C-BE32-E72D297353CC}">
              <c16:uniqueId val="{00000000-ECFA-4B35-831F-CF4B5F304F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ECFA-4B35-831F-CF4B5F304F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179.84</c:v>
                </c:pt>
                <c:pt idx="1">
                  <c:v>181.7</c:v>
                </c:pt>
                <c:pt idx="2">
                  <c:v>184.8</c:v>
                </c:pt>
                <c:pt idx="3">
                  <c:v>186.62</c:v>
                </c:pt>
                <c:pt idx="4">
                  <c:v>191.03</c:v>
                </c:pt>
              </c:numCache>
            </c:numRef>
          </c:val>
          <c:extLst>
            <c:ext xmlns:c16="http://schemas.microsoft.com/office/drawing/2014/chart" uri="{C3380CC4-5D6E-409C-BE32-E72D297353CC}">
              <c16:uniqueId val="{00000000-7DCD-41F1-B220-7557FD2FBB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7DCD-41F1-B220-7557FD2FBB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8" zoomScale="145" zoomScaleNormal="14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青森県　青森市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271544</v>
      </c>
      <c r="AM8" s="45"/>
      <c r="AN8" s="45"/>
      <c r="AO8" s="45"/>
      <c r="AP8" s="45"/>
      <c r="AQ8" s="45"/>
      <c r="AR8" s="45"/>
      <c r="AS8" s="45"/>
      <c r="AT8" s="46">
        <f>データ!$S$6</f>
        <v>824.61</v>
      </c>
      <c r="AU8" s="47"/>
      <c r="AV8" s="47"/>
      <c r="AW8" s="47"/>
      <c r="AX8" s="47"/>
      <c r="AY8" s="47"/>
      <c r="AZ8" s="47"/>
      <c r="BA8" s="47"/>
      <c r="BB8" s="48">
        <f>データ!$T$6</f>
        <v>329.3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70.27</v>
      </c>
      <c r="J10" s="47"/>
      <c r="K10" s="47"/>
      <c r="L10" s="47"/>
      <c r="M10" s="47"/>
      <c r="N10" s="47"/>
      <c r="O10" s="81"/>
      <c r="P10" s="48">
        <f>データ!$P$6</f>
        <v>99.68</v>
      </c>
      <c r="Q10" s="48"/>
      <c r="R10" s="48"/>
      <c r="S10" s="48"/>
      <c r="T10" s="48"/>
      <c r="U10" s="48"/>
      <c r="V10" s="48"/>
      <c r="W10" s="45">
        <f>データ!$Q$6</f>
        <v>2728</v>
      </c>
      <c r="X10" s="45"/>
      <c r="Y10" s="45"/>
      <c r="Z10" s="45"/>
      <c r="AA10" s="45"/>
      <c r="AB10" s="45"/>
      <c r="AC10" s="45"/>
      <c r="AD10" s="2"/>
      <c r="AE10" s="2"/>
      <c r="AF10" s="2"/>
      <c r="AG10" s="2"/>
      <c r="AH10" s="2"/>
      <c r="AI10" s="2"/>
      <c r="AJ10" s="2"/>
      <c r="AK10" s="2"/>
      <c r="AL10" s="45">
        <f>データ!$U$6</f>
        <v>268238</v>
      </c>
      <c r="AM10" s="45"/>
      <c r="AN10" s="45"/>
      <c r="AO10" s="45"/>
      <c r="AP10" s="45"/>
      <c r="AQ10" s="45"/>
      <c r="AR10" s="45"/>
      <c r="AS10" s="45"/>
      <c r="AT10" s="46">
        <f>データ!$V$6</f>
        <v>209.09</v>
      </c>
      <c r="AU10" s="47"/>
      <c r="AV10" s="47"/>
      <c r="AW10" s="47"/>
      <c r="AX10" s="47"/>
      <c r="AY10" s="47"/>
      <c r="AZ10" s="47"/>
      <c r="BA10" s="47"/>
      <c r="BB10" s="48">
        <f>データ!$W$6</f>
        <v>1282.8800000000001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112</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tvNNRTaBKkNU//dS2gkW70SIobXD7yYWw40nwGUzAn6A+FprfJyOhoYMAKy3s/FMnZCjVWHXKm4CidEHBpSQ==" saltValue="0f0y9ouYDYFkusXlO8rd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22012</v>
      </c>
      <c r="D6" s="20">
        <f t="shared" si="3"/>
        <v>46</v>
      </c>
      <c r="E6" s="20">
        <f t="shared" si="3"/>
        <v>1</v>
      </c>
      <c r="F6" s="20">
        <f t="shared" si="3"/>
        <v>0</v>
      </c>
      <c r="G6" s="20">
        <f t="shared" si="3"/>
        <v>1</v>
      </c>
      <c r="H6" s="20" t="str">
        <f t="shared" si="3"/>
        <v>青森県　青森市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70.27</v>
      </c>
      <c r="P6" s="21">
        <f t="shared" si="3"/>
        <v>99.68</v>
      </c>
      <c r="Q6" s="21">
        <f t="shared" si="3"/>
        <v>2728</v>
      </c>
      <c r="R6" s="21">
        <f t="shared" si="3"/>
        <v>271544</v>
      </c>
      <c r="S6" s="21">
        <f t="shared" si="3"/>
        <v>824.61</v>
      </c>
      <c r="T6" s="21">
        <f t="shared" si="3"/>
        <v>329.3</v>
      </c>
      <c r="U6" s="21">
        <f t="shared" si="3"/>
        <v>268238</v>
      </c>
      <c r="V6" s="21">
        <f t="shared" si="3"/>
        <v>209.09</v>
      </c>
      <c r="W6" s="21">
        <f t="shared" si="3"/>
        <v>1282.8800000000001</v>
      </c>
      <c r="X6" s="22">
        <f>IF(X7="",NA(),X7)</f>
        <v>109.79</v>
      </c>
      <c r="Y6" s="22">
        <f t="shared" ref="Y6:AG6" si="4">IF(Y7="",NA(),Y7)</f>
        <v>109.75</v>
      </c>
      <c r="Z6" s="22">
        <f t="shared" si="4"/>
        <v>99.57</v>
      </c>
      <c r="AA6" s="22">
        <f t="shared" si="4"/>
        <v>99.48</v>
      </c>
      <c r="AB6" s="22">
        <f t="shared" si="4"/>
        <v>105.35</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2">
        <f t="shared" si="5"/>
        <v>0.69</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653.41</v>
      </c>
      <c r="AU6" s="22">
        <f t="shared" ref="AU6:BC6" si="6">IF(AU7="",NA(),AU7)</f>
        <v>549.29999999999995</v>
      </c>
      <c r="AV6" s="22">
        <f t="shared" si="6"/>
        <v>479.97</v>
      </c>
      <c r="AW6" s="22">
        <f t="shared" si="6"/>
        <v>283.27999999999997</v>
      </c>
      <c r="AX6" s="22">
        <f t="shared" si="6"/>
        <v>385.82</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279.16000000000003</v>
      </c>
      <c r="BF6" s="22">
        <f t="shared" ref="BF6:BN6" si="7">IF(BF7="",NA(),BF7)</f>
        <v>277.26</v>
      </c>
      <c r="BG6" s="22">
        <f t="shared" si="7"/>
        <v>300.91000000000003</v>
      </c>
      <c r="BH6" s="22">
        <f t="shared" si="7"/>
        <v>301.77</v>
      </c>
      <c r="BI6" s="22">
        <f t="shared" si="7"/>
        <v>280.07</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106.22</v>
      </c>
      <c r="BQ6" s="22">
        <f t="shared" ref="BQ6:BY6" si="8">IF(BQ7="",NA(),BQ7)</f>
        <v>105.52</v>
      </c>
      <c r="BR6" s="22">
        <f t="shared" si="8"/>
        <v>94.61</v>
      </c>
      <c r="BS6" s="22">
        <f t="shared" si="8"/>
        <v>93.36</v>
      </c>
      <c r="BT6" s="22">
        <f t="shared" si="8"/>
        <v>99.77</v>
      </c>
      <c r="BU6" s="22">
        <f t="shared" si="8"/>
        <v>104.84</v>
      </c>
      <c r="BV6" s="22">
        <f t="shared" si="8"/>
        <v>106.11</v>
      </c>
      <c r="BW6" s="22">
        <f t="shared" si="8"/>
        <v>103.75</v>
      </c>
      <c r="BX6" s="22">
        <f t="shared" si="8"/>
        <v>105.3</v>
      </c>
      <c r="BY6" s="22">
        <f t="shared" si="8"/>
        <v>99.41</v>
      </c>
      <c r="BZ6" s="21" t="str">
        <f>IF(BZ7="","",IF(BZ7="-","【-】","【"&amp;SUBSTITUTE(TEXT(BZ7,"#,##0.00"),"-","△")&amp;"】"))</f>
        <v>【97.47】</v>
      </c>
      <c r="CA6" s="22">
        <f>IF(CA7="",NA(),CA7)</f>
        <v>179.84</v>
      </c>
      <c r="CB6" s="22">
        <f t="shared" ref="CB6:CJ6" si="9">IF(CB7="",NA(),CB7)</f>
        <v>181.7</v>
      </c>
      <c r="CC6" s="22">
        <f t="shared" si="9"/>
        <v>184.8</v>
      </c>
      <c r="CD6" s="22">
        <f t="shared" si="9"/>
        <v>186.62</v>
      </c>
      <c r="CE6" s="22">
        <f t="shared" si="9"/>
        <v>191.03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50.06</v>
      </c>
      <c r="CM6" s="22">
        <f t="shared" ref="CM6:CU6" si="10">IF(CM7="",NA(),CM7)</f>
        <v>49.13</v>
      </c>
      <c r="CN6" s="22">
        <f t="shared" si="10"/>
        <v>51.32</v>
      </c>
      <c r="CO6" s="22">
        <f t="shared" si="10"/>
        <v>51.19</v>
      </c>
      <c r="CP6" s="22">
        <f t="shared" si="10"/>
        <v>52.32</v>
      </c>
      <c r="CQ6" s="22">
        <f t="shared" si="10"/>
        <v>62.32</v>
      </c>
      <c r="CR6" s="22">
        <f t="shared" si="10"/>
        <v>61.71</v>
      </c>
      <c r="CS6" s="22">
        <f t="shared" si="10"/>
        <v>63.12</v>
      </c>
      <c r="CT6" s="22">
        <f t="shared" si="10"/>
        <v>62.57</v>
      </c>
      <c r="CU6" s="22">
        <f t="shared" si="10"/>
        <v>61.56</v>
      </c>
      <c r="CV6" s="21" t="str">
        <f>IF(CV7="","",IF(CV7="-","【-】","【"&amp;SUBSTITUTE(TEXT(CV7,"#,##0.00"),"-","△")&amp;"】"))</f>
        <v>【59.97】</v>
      </c>
      <c r="CW6" s="22">
        <f>IF(CW7="",NA(),CW7)</f>
        <v>87.71</v>
      </c>
      <c r="CX6" s="22">
        <f t="shared" ref="CX6:DF6" si="11">IF(CX7="",NA(),CX7)</f>
        <v>88.35</v>
      </c>
      <c r="CY6" s="22">
        <f t="shared" si="11"/>
        <v>87.72</v>
      </c>
      <c r="CZ6" s="22">
        <f t="shared" si="11"/>
        <v>88.45</v>
      </c>
      <c r="DA6" s="22">
        <f t="shared" si="11"/>
        <v>87.71</v>
      </c>
      <c r="DB6" s="22">
        <f t="shared" si="11"/>
        <v>90.19</v>
      </c>
      <c r="DC6" s="22">
        <f t="shared" si="11"/>
        <v>90.03</v>
      </c>
      <c r="DD6" s="22">
        <f t="shared" si="11"/>
        <v>90.09</v>
      </c>
      <c r="DE6" s="22">
        <f t="shared" si="11"/>
        <v>90.21</v>
      </c>
      <c r="DF6" s="22">
        <f t="shared" si="11"/>
        <v>90.11</v>
      </c>
      <c r="DG6" s="21" t="str">
        <f>IF(DG7="","",IF(DG7="-","【-】","【"&amp;SUBSTITUTE(TEXT(DG7,"#,##0.00"),"-","△")&amp;"】"))</f>
        <v>【89.76】</v>
      </c>
      <c r="DH6" s="22">
        <f>IF(DH7="",NA(),DH7)</f>
        <v>53.16</v>
      </c>
      <c r="DI6" s="22">
        <f t="shared" ref="DI6:DQ6" si="12">IF(DI7="",NA(),DI7)</f>
        <v>53.54</v>
      </c>
      <c r="DJ6" s="22">
        <f t="shared" si="12"/>
        <v>53.8</v>
      </c>
      <c r="DK6" s="22">
        <f t="shared" si="12"/>
        <v>53.99</v>
      </c>
      <c r="DL6" s="22">
        <f t="shared" si="12"/>
        <v>54.76</v>
      </c>
      <c r="DM6" s="22">
        <f t="shared" si="12"/>
        <v>48.86</v>
      </c>
      <c r="DN6" s="22">
        <f t="shared" si="12"/>
        <v>49.6</v>
      </c>
      <c r="DO6" s="22">
        <f t="shared" si="12"/>
        <v>50.31</v>
      </c>
      <c r="DP6" s="22">
        <f t="shared" si="12"/>
        <v>50.74</v>
      </c>
      <c r="DQ6" s="22">
        <f t="shared" si="12"/>
        <v>51.49</v>
      </c>
      <c r="DR6" s="21" t="str">
        <f>IF(DR7="","",IF(DR7="-","【-】","【"&amp;SUBSTITUTE(TEXT(DR7,"#,##0.00"),"-","△")&amp;"】"))</f>
        <v>【51.51】</v>
      </c>
      <c r="DS6" s="22">
        <f>IF(DS7="",NA(),DS7)</f>
        <v>38.47</v>
      </c>
      <c r="DT6" s="22">
        <f t="shared" ref="DT6:EB6" si="13">IF(DT7="",NA(),DT7)</f>
        <v>40.47</v>
      </c>
      <c r="DU6" s="22">
        <f t="shared" si="13"/>
        <v>41.75</v>
      </c>
      <c r="DV6" s="22">
        <f t="shared" si="13"/>
        <v>43.31</v>
      </c>
      <c r="DW6" s="22">
        <f t="shared" si="13"/>
        <v>46</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1.1599999999999999</v>
      </c>
      <c r="EE6" s="22">
        <f t="shared" ref="EE6:EM6" si="14">IF(EE7="",NA(),EE7)</f>
        <v>1.02</v>
      </c>
      <c r="EF6" s="22">
        <f t="shared" si="14"/>
        <v>1.08</v>
      </c>
      <c r="EG6" s="22">
        <f t="shared" si="14"/>
        <v>1.1599999999999999</v>
      </c>
      <c r="EH6" s="22">
        <f t="shared" si="14"/>
        <v>1.06</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22012</v>
      </c>
      <c r="D7" s="24">
        <v>46</v>
      </c>
      <c r="E7" s="24">
        <v>1</v>
      </c>
      <c r="F7" s="24">
        <v>0</v>
      </c>
      <c r="G7" s="24">
        <v>1</v>
      </c>
      <c r="H7" s="24" t="s">
        <v>93</v>
      </c>
      <c r="I7" s="24" t="s">
        <v>94</v>
      </c>
      <c r="J7" s="24" t="s">
        <v>95</v>
      </c>
      <c r="K7" s="24" t="s">
        <v>96</v>
      </c>
      <c r="L7" s="24" t="s">
        <v>97</v>
      </c>
      <c r="M7" s="24" t="s">
        <v>98</v>
      </c>
      <c r="N7" s="25" t="s">
        <v>99</v>
      </c>
      <c r="O7" s="25">
        <v>70.27</v>
      </c>
      <c r="P7" s="25">
        <v>99.68</v>
      </c>
      <c r="Q7" s="25">
        <v>2728</v>
      </c>
      <c r="R7" s="25">
        <v>271544</v>
      </c>
      <c r="S7" s="25">
        <v>824.61</v>
      </c>
      <c r="T7" s="25">
        <v>329.3</v>
      </c>
      <c r="U7" s="25">
        <v>268238</v>
      </c>
      <c r="V7" s="25">
        <v>209.09</v>
      </c>
      <c r="W7" s="25">
        <v>1282.8800000000001</v>
      </c>
      <c r="X7" s="25">
        <v>109.79</v>
      </c>
      <c r="Y7" s="25">
        <v>109.75</v>
      </c>
      <c r="Z7" s="25">
        <v>99.57</v>
      </c>
      <c r="AA7" s="25">
        <v>99.48</v>
      </c>
      <c r="AB7" s="25">
        <v>105.35</v>
      </c>
      <c r="AC7" s="25">
        <v>112.62</v>
      </c>
      <c r="AD7" s="25">
        <v>113.35</v>
      </c>
      <c r="AE7" s="25">
        <v>112.36</v>
      </c>
      <c r="AF7" s="25">
        <v>112.26</v>
      </c>
      <c r="AG7" s="25">
        <v>110.04</v>
      </c>
      <c r="AH7" s="25">
        <v>108.7</v>
      </c>
      <c r="AI7" s="25">
        <v>0</v>
      </c>
      <c r="AJ7" s="25">
        <v>0</v>
      </c>
      <c r="AK7" s="25">
        <v>0</v>
      </c>
      <c r="AL7" s="25">
        <v>0.69</v>
      </c>
      <c r="AM7" s="25">
        <v>0</v>
      </c>
      <c r="AN7" s="25">
        <v>0.75</v>
      </c>
      <c r="AO7" s="25">
        <v>0.51</v>
      </c>
      <c r="AP7" s="25">
        <v>0.28999999999999998</v>
      </c>
      <c r="AQ7" s="25">
        <v>0.25</v>
      </c>
      <c r="AR7" s="25">
        <v>0.13</v>
      </c>
      <c r="AS7" s="25">
        <v>1.34</v>
      </c>
      <c r="AT7" s="25">
        <v>653.41</v>
      </c>
      <c r="AU7" s="25">
        <v>549.29999999999995</v>
      </c>
      <c r="AV7" s="25">
        <v>479.97</v>
      </c>
      <c r="AW7" s="25">
        <v>283.27999999999997</v>
      </c>
      <c r="AX7" s="25">
        <v>385.82</v>
      </c>
      <c r="AY7" s="25">
        <v>318.89</v>
      </c>
      <c r="AZ7" s="25">
        <v>309.10000000000002</v>
      </c>
      <c r="BA7" s="25">
        <v>306.08</v>
      </c>
      <c r="BB7" s="25">
        <v>306.14999999999998</v>
      </c>
      <c r="BC7" s="25">
        <v>297.54000000000002</v>
      </c>
      <c r="BD7" s="25">
        <v>252.29</v>
      </c>
      <c r="BE7" s="25">
        <v>279.16000000000003</v>
      </c>
      <c r="BF7" s="25">
        <v>277.26</v>
      </c>
      <c r="BG7" s="25">
        <v>300.91000000000003</v>
      </c>
      <c r="BH7" s="25">
        <v>301.77</v>
      </c>
      <c r="BI7" s="25">
        <v>280.07</v>
      </c>
      <c r="BJ7" s="25">
        <v>290.07</v>
      </c>
      <c r="BK7" s="25">
        <v>290.42</v>
      </c>
      <c r="BL7" s="25">
        <v>294.66000000000003</v>
      </c>
      <c r="BM7" s="25">
        <v>285.27</v>
      </c>
      <c r="BN7" s="25">
        <v>294.73</v>
      </c>
      <c r="BO7" s="25">
        <v>268.07</v>
      </c>
      <c r="BP7" s="25">
        <v>106.22</v>
      </c>
      <c r="BQ7" s="25">
        <v>105.52</v>
      </c>
      <c r="BR7" s="25">
        <v>94.61</v>
      </c>
      <c r="BS7" s="25">
        <v>93.36</v>
      </c>
      <c r="BT7" s="25">
        <v>99.77</v>
      </c>
      <c r="BU7" s="25">
        <v>104.84</v>
      </c>
      <c r="BV7" s="25">
        <v>106.11</v>
      </c>
      <c r="BW7" s="25">
        <v>103.75</v>
      </c>
      <c r="BX7" s="25">
        <v>105.3</v>
      </c>
      <c r="BY7" s="25">
        <v>99.41</v>
      </c>
      <c r="BZ7" s="25">
        <v>97.47</v>
      </c>
      <c r="CA7" s="25">
        <v>179.84</v>
      </c>
      <c r="CB7" s="25">
        <v>181.7</v>
      </c>
      <c r="CC7" s="25">
        <v>184.8</v>
      </c>
      <c r="CD7" s="25">
        <v>186.62</v>
      </c>
      <c r="CE7" s="25">
        <v>191.03</v>
      </c>
      <c r="CF7" s="25">
        <v>161.82</v>
      </c>
      <c r="CG7" s="25">
        <v>161.03</v>
      </c>
      <c r="CH7" s="25">
        <v>159.93</v>
      </c>
      <c r="CI7" s="25">
        <v>162.77000000000001</v>
      </c>
      <c r="CJ7" s="25">
        <v>170.87</v>
      </c>
      <c r="CK7" s="25">
        <v>174.75</v>
      </c>
      <c r="CL7" s="25">
        <v>50.06</v>
      </c>
      <c r="CM7" s="25">
        <v>49.13</v>
      </c>
      <c r="CN7" s="25">
        <v>51.32</v>
      </c>
      <c r="CO7" s="25">
        <v>51.19</v>
      </c>
      <c r="CP7" s="25">
        <v>52.32</v>
      </c>
      <c r="CQ7" s="25">
        <v>62.32</v>
      </c>
      <c r="CR7" s="25">
        <v>61.71</v>
      </c>
      <c r="CS7" s="25">
        <v>63.12</v>
      </c>
      <c r="CT7" s="25">
        <v>62.57</v>
      </c>
      <c r="CU7" s="25">
        <v>61.56</v>
      </c>
      <c r="CV7" s="25">
        <v>59.97</v>
      </c>
      <c r="CW7" s="25">
        <v>87.71</v>
      </c>
      <c r="CX7" s="25">
        <v>88.35</v>
      </c>
      <c r="CY7" s="25">
        <v>87.72</v>
      </c>
      <c r="CZ7" s="25">
        <v>88.45</v>
      </c>
      <c r="DA7" s="25">
        <v>87.71</v>
      </c>
      <c r="DB7" s="25">
        <v>90.19</v>
      </c>
      <c r="DC7" s="25">
        <v>90.03</v>
      </c>
      <c r="DD7" s="25">
        <v>90.09</v>
      </c>
      <c r="DE7" s="25">
        <v>90.21</v>
      </c>
      <c r="DF7" s="25">
        <v>90.11</v>
      </c>
      <c r="DG7" s="25">
        <v>89.76</v>
      </c>
      <c r="DH7" s="25">
        <v>53.16</v>
      </c>
      <c r="DI7" s="25">
        <v>53.54</v>
      </c>
      <c r="DJ7" s="25">
        <v>53.8</v>
      </c>
      <c r="DK7" s="25">
        <v>53.99</v>
      </c>
      <c r="DL7" s="25">
        <v>54.76</v>
      </c>
      <c r="DM7" s="25">
        <v>48.86</v>
      </c>
      <c r="DN7" s="25">
        <v>49.6</v>
      </c>
      <c r="DO7" s="25">
        <v>50.31</v>
      </c>
      <c r="DP7" s="25">
        <v>50.74</v>
      </c>
      <c r="DQ7" s="25">
        <v>51.49</v>
      </c>
      <c r="DR7" s="25">
        <v>51.51</v>
      </c>
      <c r="DS7" s="25">
        <v>38.47</v>
      </c>
      <c r="DT7" s="25">
        <v>40.47</v>
      </c>
      <c r="DU7" s="25">
        <v>41.75</v>
      </c>
      <c r="DV7" s="25">
        <v>43.31</v>
      </c>
      <c r="DW7" s="25">
        <v>46</v>
      </c>
      <c r="DX7" s="25">
        <v>18.510000000000002</v>
      </c>
      <c r="DY7" s="25">
        <v>20.49</v>
      </c>
      <c r="DZ7" s="25">
        <v>21.34</v>
      </c>
      <c r="EA7" s="25">
        <v>23.27</v>
      </c>
      <c r="EB7" s="25">
        <v>25.18</v>
      </c>
      <c r="EC7" s="25">
        <v>23.75</v>
      </c>
      <c r="ED7" s="25">
        <v>1.1599999999999999</v>
      </c>
      <c r="EE7" s="25">
        <v>1.02</v>
      </c>
      <c r="EF7" s="25">
        <v>1.08</v>
      </c>
      <c r="EG7" s="25">
        <v>1.1599999999999999</v>
      </c>
      <c r="EH7" s="25">
        <v>1.06</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2024-02-29T00:14:18Z</cp:lastPrinted>
  <dcterms:created xsi:type="dcterms:W3CDTF">2023-12-05T00:47:44Z</dcterms:created>
  <dcterms:modified xsi:type="dcterms:W3CDTF">2024-02-29T00:14:31Z</dcterms:modified>
  <cp:category/>
</cp:coreProperties>
</file>