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071000___財政課\平成31年度\公営企業\02_照会\020130〆_経営比較分析表（H30決算）の分析等について\00_作業フォルダ\駐車場\"/>
    </mc:Choice>
  </mc:AlternateContent>
  <workbookProtection workbookAlgorithmName="SHA-512" workbookHashValue="36t3Q1zfrDwk0bLkN29vqIpv6FVgOy8B8NiPrA82N3e2VcL/ofdZmcD156OIZl5kKpN9Ucw99qdXDt1RuwnZbw==" workbookSaltValue="y0QCCRn7aUJseQWMqWw03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51" i="4"/>
  <c r="GQ30" i="4"/>
  <c r="IE76" i="4"/>
  <c r="BZ30" i="4"/>
  <c r="BG30" i="4"/>
  <c r="AV76" i="4"/>
  <c r="KO30" i="4"/>
  <c r="HP76" i="4"/>
  <c r="FX30" i="4"/>
  <c r="KO51" i="4"/>
  <c r="LE76" i="4"/>
  <c r="FX51" i="4"/>
  <c r="BG51" i="4"/>
  <c r="FE51" i="4"/>
  <c r="HA76" i="4"/>
  <c r="AN51" i="4"/>
  <c r="FE30" i="4"/>
  <c r="AN30" i="4"/>
  <c r="JV51" i="4"/>
  <c r="KP76" i="4"/>
  <c r="JV30" i="4"/>
  <c r="AG76" i="4"/>
  <c r="R76" i="4"/>
  <c r="KA76" i="4"/>
  <c r="EL51" i="4"/>
  <c r="JC30" i="4"/>
  <c r="U51" i="4"/>
  <c r="EL30" i="4"/>
  <c r="U30" i="4"/>
  <c r="GL76"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<sst xmlns="http://schemas.openxmlformats.org/spreadsheetml/2006/main" count="278" uniqueCount="137">
  <si>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</si>
  <si>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</si>
  <si>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</si>
  <si>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</si>
  <si>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</si>
  <si>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</si>
  <si>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</si>
  <si>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</si>
  <si>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</si>
  <si>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</si>
  <si>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</si>
  <si>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</si>
  <si>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</si>
  <si>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</si>
  <si>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</si>
  <si>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</si>
  <si>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</si>
  <si>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</si>
  <si>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</si>
  <si>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</si>
  <si>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</si>
  <si>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</si>
  <si>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</si>
  <si>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</si>
  <si>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</si>
  <si>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</si>
  <si>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</si>
  <si>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</si>
  <si>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</si>
  <si>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</si>
  <si>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</si>
  <si>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</si>
  <si>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</si>
  <si>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</si>
  <si>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</si>
  <si>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</si>
  <si>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</si>
  <si>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</si>
  <si>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</si>
  <si>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</si>
  <si>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</si>
  <si>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</si>
  <si>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</si>
  <si>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</si>
  <si>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</si>
  <si>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</si>
  <si>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</si>
  <si>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</si>
  <si>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</si>
  <si>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</si>
  <si>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</si>
  <si>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</si>
  <si>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</si>
  <si>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</si>
  <si>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</si>
  <si>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</si>
  <si>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</si>
  <si>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</si>
  <si>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</si>
  <si>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</si>
  <si>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</si>
  <si>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</si>
  <si>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</si>
  <si>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</si>
  <si>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</si>
  <si>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</si>
  <si>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</si>
  <si>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</si>
  <si>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</si>
  <si>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</si>
  <si>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</si>
  <si>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</si>
  <si>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</si>
  <si>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</si>
  <si>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</si>
  <si>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</si>
  <si>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</si>
  <si>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</si>
  <si>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</si>
  <si>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</si>
  <si>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</si>
  <si>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</si>
  <si>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</si>
  <si>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</si>
  <si>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</si>
  <si>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</si>
  <si>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</si>
  <si>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</si>
  <si>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</si>
  <si>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</si>
  <si>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</si>
  <si>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</si>
  <si>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</si>
  <si>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</si>
  <si>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</si>
  <si>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</si>
  <si>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</si>
  <si>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</si>
  <si>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</si>
  <si>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</si>
  <si>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</si>
  <si>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</si>
  <si>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</si>
  <si>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当該値(N-2)</t>
    <phoneticPr fontId="5"/>
  </si>
  <si>
    <t>当該値(N-4)</t>
    <phoneticPr fontId="5"/>
  </si>
  <si>
    <t>当該値(N-3)</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</si>
  <si>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</si>
  <si>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</si>
  <si>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</si>
  <si>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</si>
  <si>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</si>
  <si>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</si>
  <si>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</si>
  <si>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</si>
  <si>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</si>
  <si>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青森県　青森市</t>
  </si>
  <si>
    <t>アウガ駐車場</t>
  </si>
  <si>
    <t>法非適用</t>
  </si>
  <si>
    <t>駐車場整備事業</t>
  </si>
  <si>
    <t>-</t>
  </si>
  <si>
    <t>Ａ１Ｂ２</t>
  </si>
  <si>
    <t>非設置</t>
  </si>
  <si>
    <t>該当数値なし</t>
  </si>
  <si>
    <t>届出駐車場 附置義務駐車施設</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</si>
  <si>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</si>
  <si>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</si>
  <si>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</si>
  <si>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</si>
  <si>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</si>
  <si>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</si>
  <si>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</si>
  <si>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</si>
  <si>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</si>
  <si>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施設はこれまで複合施設（商業施設及び公共施設）の駐車場として利用されてきたが、商業施設部分が平成29年2月で閉館し、平成30年1月より青森市役所駅前庁舎及び市民図書館などの公的施設の附帯駐車場となり、施設状況に変化があったところである。
現在は、主に市役所駅前庁舎における利用者向けの駐車場として利用されており、庁舎利用者においては無料券を発行している影響等から収益的収支比率は前年度から悪化した状況である。</t>
    <rPh sb="121" eb="123">
      <t>ゲンザイ</t>
    </rPh>
    <rPh sb="125" eb="126">
      <t>オモ</t>
    </rPh>
    <rPh sb="127" eb="130">
      <t>シヤクショ</t>
    </rPh>
    <rPh sb="138" eb="141">
      <t>リヨウシャ</t>
    </rPh>
    <rPh sb="141" eb="142">
      <t>ム</t>
    </rPh>
    <rPh sb="144" eb="147">
      <t>チュウシャジョウ</t>
    </rPh>
    <rPh sb="150" eb="152">
      <t>リヨウ</t>
    </rPh>
    <rPh sb="158" eb="160">
      <t>チョウシャ</t>
    </rPh>
    <rPh sb="160" eb="163">
      <t>リヨウシャ</t>
    </rPh>
    <rPh sb="170" eb="171">
      <t>ケン</t>
    </rPh>
    <rPh sb="172" eb="174">
      <t>ハッコウ</t>
    </rPh>
    <rPh sb="180" eb="181">
      <t>トウ</t>
    </rPh>
    <rPh sb="200" eb="202">
      <t>ジョウキョウ</t>
    </rPh>
    <phoneticPr fontId="5"/>
  </si>
  <si>
    <t>施設の状況変化により、料金収入が減少した結果、企業債残高対料金収入比率はH29年度は悪化したものの、H30年度では企業債償還が進んだこともあり、前年度より改善したところである。投資的経費においては企業債元金償還金が大半であることから、引き続き着実な償還をするとともに、料金収入の確保、投資的経費の抑制が必要となっている。</t>
    <rPh sb="39" eb="41">
      <t>ネンド</t>
    </rPh>
    <rPh sb="42" eb="44">
      <t>アッカ</t>
    </rPh>
    <rPh sb="53" eb="55">
      <t>ネンド</t>
    </rPh>
    <rPh sb="57" eb="59">
      <t>キギョウ</t>
    </rPh>
    <rPh sb="59" eb="60">
      <t>サイ</t>
    </rPh>
    <rPh sb="60" eb="62">
      <t>ショウカン</t>
    </rPh>
    <rPh sb="63" eb="64">
      <t>スス</t>
    </rPh>
    <rPh sb="72" eb="75">
      <t>ゼンネンド</t>
    </rPh>
    <rPh sb="77" eb="79">
      <t>カイゼン</t>
    </rPh>
    <phoneticPr fontId="5"/>
  </si>
  <si>
    <t>　平成29年度は商業施設から公的施設への転換期であった影響から、前年度より稼働率は17.2ポイント減少したものの、駅前庁舎の本格稼働により、前年度から105.9ポイントの大幅増となった。</t>
    <rPh sb="57" eb="59">
      <t>エキマエ</t>
    </rPh>
    <rPh sb="59" eb="61">
      <t>チョウシャ</t>
    </rPh>
    <rPh sb="62" eb="64">
      <t>ホンカク</t>
    </rPh>
    <rPh sb="64" eb="66">
      <t>カドウ</t>
    </rPh>
    <rPh sb="70" eb="73">
      <t>ゼンネンド</t>
    </rPh>
    <rPh sb="85" eb="87">
      <t>オオハバ</t>
    </rPh>
    <rPh sb="87" eb="88">
      <t>ゾウ</t>
    </rPh>
    <phoneticPr fontId="5"/>
  </si>
  <si>
    <t>当該施設は、以前は商用施設に付随した駐車場であったが、現在では主に公的施設の駐車場として稼働している状況である。
中心市街地に位置する駐車場であり、広く利用される役割も担っていることから、駐車場としての需要は高いものの、収益面において課題があることから、サービスの水準や施策上の取組を検討しながら、収入の確保及び経費削減等に努めていく。</t>
    <rPh sb="6" eb="8">
      <t>イゼン</t>
    </rPh>
    <rPh sb="9" eb="11">
      <t>ショウヨウ</t>
    </rPh>
    <rPh sb="11" eb="13">
      <t>シセツ</t>
    </rPh>
    <rPh sb="14" eb="16">
      <t>フズイ</t>
    </rPh>
    <rPh sb="18" eb="21">
      <t>チュウシャジョウ</t>
    </rPh>
    <rPh sb="27" eb="29">
      <t>ゲンザイ</t>
    </rPh>
    <rPh sb="31" eb="32">
      <t>オモ</t>
    </rPh>
    <rPh sb="44" eb="46">
      <t>カドウ</t>
    </rPh>
    <rPh sb="50" eb="52">
      <t>ジョウキョウ</t>
    </rPh>
    <rPh sb="57" eb="59">
      <t>チュウシン</t>
    </rPh>
    <rPh sb="59" eb="62">
      <t>シガイチ</t>
    </rPh>
    <rPh sb="63" eb="65">
      <t>イチ</t>
    </rPh>
    <rPh sb="67" eb="70">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</si>
</sst>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60.2</c:v>
                </c:pt>
                <c:pt idx="1">
                  <c:v>64.900000000000006</c:v>
                </c:pt>
                <c:pt idx="2">
                  <c:v>64.2</c:v>
                </c:pt>
                <c:pt idx="3">
                  <c:v>16.399999999999999</c:v>
                </c:pt>
                <c:pt idx="4">
                  <c:v>16</c:v>
                </c:pt>
              </c:numCache>
            </c:numRef>
          </c:val>
          <c:extLst xmlns:c16r2="http://schemas.microsoft.com/office/drawing/2015/06/chart">
            <c:ext xmlns:c16="http://schemas.microsoft.com/office/drawing/2014/chart" uri="{C3380CC4-5D6E-409C-BE32-E72D297353CC}">
              <c16:uniqueId val="{00000000-1D56-41D5-960F-DBE69C72B3EE}"/>
            </c:ext>
          </c:extLst>
        </c:ser>
        <c:dLbls>
          <c:showLegendKey val="0"/>
          <c:showVal val="0"/>
          <c:showCatName val="0"/>
          <c:showSerName val="0"/>
          <c:showPercent val="0"/>
          <c:showBubbleSize val="0"/>
        </c:dLbls>
        <c:gapWidth val="150"/>
        <c:axId val="373634432"/>
        <c:axId val="37363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xmlns:c16r2="http://schemas.microsoft.com/office/drawing/2015/06/chart">
            <c:ext xmlns:c16="http://schemas.microsoft.com/office/drawing/2014/chart" uri="{C3380CC4-5D6E-409C-BE32-E72D297353CC}">
              <c16:uniqueId val="{00000001-1D56-41D5-960F-DBE69C72B3EE}"/>
            </c:ext>
          </c:extLst>
        </c:ser>
        <c:dLbls>
          <c:showLegendKey val="0"/>
          <c:showVal val="0"/>
          <c:showCatName val="0"/>
          <c:showSerName val="0"/>
          <c:showPercent val="0"/>
          <c:showBubbleSize val="0"/>
        </c:dLbls>
        <c:marker val="1"/>
        <c:smooth val="0"/>
        <c:axId val="373634432"/>
        <c:axId val="373634824"/>
      </c:lineChart>
      <c:dateAx>
        <c:axId val="373634432"/>
        <c:scaling>
          <c:orientation val="minMax"/>
        </c:scaling>
        <c:delete val="1"/>
        <c:axPos val="b"/>
        <c:numFmt formatCode="ge" sourceLinked="1"/>
        <c:majorTickMark val="none"/>
        <c:minorTickMark val="none"/>
        <c:tickLblPos val="none"/>
        <c:crossAx val="373634824"/>
        <c:crosses val="autoZero"/>
        <c:auto val="1"/>
        <c:lblOffset val="100"/>
        <c:baseTimeUnit val="years"/>
      </c:dateAx>
      <c:valAx>
        <c:axId val="373634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63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762.5</c:v>
                </c:pt>
                <c:pt idx="1">
                  <c:v>706</c:v>
                </c:pt>
                <c:pt idx="2">
                  <c:v>661.8</c:v>
                </c:pt>
                <c:pt idx="3">
                  <c:v>858.3</c:v>
                </c:pt>
                <c:pt idx="4">
                  <c:v>611.6</c:v>
                </c:pt>
              </c:numCache>
            </c:numRef>
          </c:val>
          <c:extLst xmlns:c16r2="http://schemas.microsoft.com/office/drawing/2015/06/chart">
            <c:ext xmlns:c16="http://schemas.microsoft.com/office/drawing/2014/chart" uri="{C3380CC4-5D6E-409C-BE32-E72D297353CC}">
              <c16:uniqueId val="{00000000-60E1-433D-8321-E9F6B62042A8}"/>
            </c:ext>
          </c:extLst>
        </c:ser>
        <c:dLbls>
          <c:showLegendKey val="0"/>
          <c:showVal val="0"/>
          <c:showCatName val="0"/>
          <c:showSerName val="0"/>
          <c:showPercent val="0"/>
          <c:showBubbleSize val="0"/>
        </c:dLbls>
        <c:gapWidth val="150"/>
        <c:axId val="373635608"/>
        <c:axId val="3736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xmlns:c16r2="http://schemas.microsoft.com/office/drawing/2015/06/chart">
            <c:ext xmlns:c16="http://schemas.microsoft.com/office/drawing/2014/chart" uri="{C3380CC4-5D6E-409C-BE32-E72D297353CC}">
              <c16:uniqueId val="{00000001-60E1-433D-8321-E9F6B62042A8}"/>
            </c:ext>
          </c:extLst>
        </c:ser>
        <c:dLbls>
          <c:showLegendKey val="0"/>
          <c:showVal val="0"/>
          <c:showCatName val="0"/>
          <c:showSerName val="0"/>
          <c:showPercent val="0"/>
          <c:showBubbleSize val="0"/>
        </c:dLbls>
        <c:marker val="1"/>
        <c:smooth val="0"/>
        <c:axId val="373635608"/>
        <c:axId val="373636000"/>
      </c:lineChart>
      <c:dateAx>
        <c:axId val="373635608"/>
        <c:scaling>
          <c:orientation val="minMax"/>
        </c:scaling>
        <c:delete val="1"/>
        <c:axPos val="b"/>
        <c:numFmt formatCode="ge" sourceLinked="1"/>
        <c:majorTickMark val="none"/>
        <c:minorTickMark val="none"/>
        <c:tickLblPos val="none"/>
        <c:crossAx val="373636000"/>
        <c:crosses val="autoZero"/>
        <c:auto val="1"/>
        <c:lblOffset val="100"/>
        <c:baseTimeUnit val="years"/>
      </c:dateAx>
      <c:valAx>
        <c:axId val="37363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635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D3C-4D44-958B-7DEAB1B8BA53}"/>
            </c:ext>
          </c:extLst>
        </c:ser>
        <c:dLbls>
          <c:showLegendKey val="0"/>
          <c:showVal val="0"/>
          <c:showCatName val="0"/>
          <c:showSerName val="0"/>
          <c:showPercent val="0"/>
          <c:showBubbleSize val="0"/>
        </c:dLbls>
        <c:gapWidth val="150"/>
        <c:axId val="373636392"/>
        <c:axId val="37363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D3C-4D44-958B-7DEAB1B8BA53}"/>
            </c:ext>
          </c:extLst>
        </c:ser>
        <c:dLbls>
          <c:showLegendKey val="0"/>
          <c:showVal val="0"/>
          <c:showCatName val="0"/>
          <c:showSerName val="0"/>
          <c:showPercent val="0"/>
          <c:showBubbleSize val="0"/>
        </c:dLbls>
        <c:marker val="1"/>
        <c:smooth val="0"/>
        <c:axId val="373636392"/>
        <c:axId val="373636784"/>
      </c:lineChart>
      <c:dateAx>
        <c:axId val="373636392"/>
        <c:scaling>
          <c:orientation val="minMax"/>
        </c:scaling>
        <c:delete val="1"/>
        <c:axPos val="b"/>
        <c:numFmt formatCode="ge" sourceLinked="1"/>
        <c:majorTickMark val="none"/>
        <c:minorTickMark val="none"/>
        <c:tickLblPos val="none"/>
        <c:crossAx val="373636784"/>
        <c:crosses val="autoZero"/>
        <c:auto val="1"/>
        <c:lblOffset val="100"/>
        <c:baseTimeUnit val="years"/>
      </c:dateAx>
      <c:valAx>
        <c:axId val="37363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63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2A8-4B69-89BF-858899AF5AC6}"/>
            </c:ext>
          </c:extLst>
        </c:ser>
        <c:dLbls>
          <c:showLegendKey val="0"/>
          <c:showVal val="0"/>
          <c:showCatName val="0"/>
          <c:showSerName val="0"/>
          <c:showPercent val="0"/>
          <c:showBubbleSize val="0"/>
        </c:dLbls>
        <c:gapWidth val="150"/>
        <c:axId val="375287864"/>
        <c:axId val="3752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2A8-4B69-89BF-858899AF5AC6}"/>
            </c:ext>
          </c:extLst>
        </c:ser>
        <c:dLbls>
          <c:showLegendKey val="0"/>
          <c:showVal val="0"/>
          <c:showCatName val="0"/>
          <c:showSerName val="0"/>
          <c:showPercent val="0"/>
          <c:showBubbleSize val="0"/>
        </c:dLbls>
        <c:marker val="1"/>
        <c:smooth val="0"/>
        <c:axId val="375287864"/>
        <c:axId val="375288256"/>
      </c:lineChart>
      <c:dateAx>
        <c:axId val="375287864"/>
        <c:scaling>
          <c:orientation val="minMax"/>
        </c:scaling>
        <c:delete val="1"/>
        <c:axPos val="b"/>
        <c:numFmt formatCode="ge" sourceLinked="1"/>
        <c:majorTickMark val="none"/>
        <c:minorTickMark val="none"/>
        <c:tickLblPos val="none"/>
        <c:crossAx val="375288256"/>
        <c:crosses val="autoZero"/>
        <c:auto val="1"/>
        <c:lblOffset val="100"/>
        <c:baseTimeUnit val="years"/>
      </c:dateAx>
      <c:valAx>
        <c:axId val="37528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28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27.3</c:v>
                </c:pt>
                <c:pt idx="1">
                  <c:v>36.799999999999997</c:v>
                </c:pt>
                <c:pt idx="2">
                  <c:v>39.5</c:v>
                </c:pt>
                <c:pt idx="3">
                  <c:v>41.7</c:v>
                </c:pt>
                <c:pt idx="4">
                  <c:v>38.6</c:v>
                </c:pt>
              </c:numCache>
            </c:numRef>
          </c:val>
          <c:extLst xmlns:c16r2="http://schemas.microsoft.com/office/drawing/2015/06/chart">
            <c:ext xmlns:c16="http://schemas.microsoft.com/office/drawing/2014/chart" uri="{C3380CC4-5D6E-409C-BE32-E72D297353CC}">
              <c16:uniqueId val="{00000000-EA57-48FE-A715-1F5ADD0E5572}"/>
            </c:ext>
          </c:extLst>
        </c:ser>
        <c:dLbls>
          <c:showLegendKey val="0"/>
          <c:showVal val="0"/>
          <c:showCatName val="0"/>
          <c:showSerName val="0"/>
          <c:showPercent val="0"/>
          <c:showBubbleSize val="0"/>
        </c:dLbls>
        <c:gapWidth val="150"/>
        <c:axId val="375289432"/>
        <c:axId val="37528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xmlns:c16r2="http://schemas.microsoft.com/office/drawing/2015/06/chart">
            <c:ext xmlns:c16="http://schemas.microsoft.com/office/drawing/2014/chart" uri="{C3380CC4-5D6E-409C-BE32-E72D297353CC}">
              <c16:uniqueId val="{00000001-EA57-48FE-A715-1F5ADD0E5572}"/>
            </c:ext>
          </c:extLst>
        </c:ser>
        <c:dLbls>
          <c:showLegendKey val="0"/>
          <c:showVal val="0"/>
          <c:showCatName val="0"/>
          <c:showSerName val="0"/>
          <c:showPercent val="0"/>
          <c:showBubbleSize val="0"/>
        </c:dLbls>
        <c:marker val="1"/>
        <c:smooth val="0"/>
        <c:axId val="375289432"/>
        <c:axId val="375286296"/>
      </c:lineChart>
      <c:dateAx>
        <c:axId val="375289432"/>
        <c:scaling>
          <c:orientation val="minMax"/>
        </c:scaling>
        <c:delete val="1"/>
        <c:axPos val="b"/>
        <c:numFmt formatCode="ge" sourceLinked="1"/>
        <c:majorTickMark val="none"/>
        <c:minorTickMark val="none"/>
        <c:tickLblPos val="none"/>
        <c:crossAx val="375286296"/>
        <c:crosses val="autoZero"/>
        <c:auto val="1"/>
        <c:lblOffset val="100"/>
        <c:baseTimeUnit val="years"/>
      </c:dateAx>
      <c:valAx>
        <c:axId val="375286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28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202</c:v>
                </c:pt>
                <c:pt idx="1">
                  <c:v>308</c:v>
                </c:pt>
                <c:pt idx="2">
                  <c:v>363</c:v>
                </c:pt>
                <c:pt idx="3">
                  <c:v>392</c:v>
                </c:pt>
                <c:pt idx="4">
                  <c:v>220</c:v>
                </c:pt>
              </c:numCache>
            </c:numRef>
          </c:val>
          <c:extLst xmlns:c16r2="http://schemas.microsoft.com/office/drawing/2015/06/chart">
            <c:ext xmlns:c16="http://schemas.microsoft.com/office/drawing/2014/chart" uri="{C3380CC4-5D6E-409C-BE32-E72D297353CC}">
              <c16:uniqueId val="{00000000-4D80-4E2E-879A-CD75E0694D59}"/>
            </c:ext>
          </c:extLst>
        </c:ser>
        <c:dLbls>
          <c:showLegendKey val="0"/>
          <c:showVal val="0"/>
          <c:showCatName val="0"/>
          <c:showSerName val="0"/>
          <c:showPercent val="0"/>
          <c:showBubbleSize val="0"/>
        </c:dLbls>
        <c:gapWidth val="150"/>
        <c:axId val="375289040"/>
        <c:axId val="37528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xmlns:c16r2="http://schemas.microsoft.com/office/drawing/2015/06/chart">
            <c:ext xmlns:c16="http://schemas.microsoft.com/office/drawing/2014/chart" uri="{C3380CC4-5D6E-409C-BE32-E72D297353CC}">
              <c16:uniqueId val="{00000001-4D80-4E2E-879A-CD75E0694D59}"/>
            </c:ext>
          </c:extLst>
        </c:ser>
        <c:dLbls>
          <c:showLegendKey val="0"/>
          <c:showVal val="0"/>
          <c:showCatName val="0"/>
          <c:showSerName val="0"/>
          <c:showPercent val="0"/>
          <c:showBubbleSize val="0"/>
        </c:dLbls>
        <c:marker val="1"/>
        <c:smooth val="0"/>
        <c:axId val="375289040"/>
        <c:axId val="375285512"/>
      </c:lineChart>
      <c:dateAx>
        <c:axId val="375289040"/>
        <c:scaling>
          <c:orientation val="minMax"/>
        </c:scaling>
        <c:delete val="1"/>
        <c:axPos val="b"/>
        <c:numFmt formatCode="ge" sourceLinked="1"/>
        <c:majorTickMark val="none"/>
        <c:minorTickMark val="none"/>
        <c:tickLblPos val="none"/>
        <c:crossAx val="375285512"/>
        <c:crosses val="autoZero"/>
        <c:auto val="1"/>
        <c:lblOffset val="100"/>
        <c:baseTimeUnit val="years"/>
      </c:dateAx>
      <c:valAx>
        <c:axId val="375285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28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205.9</c:v>
                </c:pt>
                <c:pt idx="1">
                  <c:v>195.6</c:v>
                </c:pt>
                <c:pt idx="2">
                  <c:v>176.8</c:v>
                </c:pt>
                <c:pt idx="3">
                  <c:v>159.6</c:v>
                </c:pt>
                <c:pt idx="4">
                  <c:v>265.5</c:v>
                </c:pt>
              </c:numCache>
            </c:numRef>
          </c:val>
          <c:extLst xmlns:c16r2="http://schemas.microsoft.com/office/drawing/2015/06/chart">
            <c:ext xmlns:c16="http://schemas.microsoft.com/office/drawing/2014/chart" uri="{C3380CC4-5D6E-409C-BE32-E72D297353CC}">
              <c16:uniqueId val="{00000000-A153-48C3-BAED-44DABD05A638}"/>
            </c:ext>
          </c:extLst>
        </c:ser>
        <c:dLbls>
          <c:showLegendKey val="0"/>
          <c:showVal val="0"/>
          <c:showCatName val="0"/>
          <c:showSerName val="0"/>
          <c:showPercent val="0"/>
          <c:showBubbleSize val="0"/>
        </c:dLbls>
        <c:gapWidth val="150"/>
        <c:axId val="375285120"/>
        <c:axId val="37528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xmlns:c16r2="http://schemas.microsoft.com/office/drawing/2015/06/chart">
            <c:ext xmlns:c16="http://schemas.microsoft.com/office/drawing/2014/chart" uri="{C3380CC4-5D6E-409C-BE32-E72D297353CC}">
              <c16:uniqueId val="{00000001-A153-48C3-BAED-44DABD05A638}"/>
            </c:ext>
          </c:extLst>
        </c:ser>
        <c:dLbls>
          <c:showLegendKey val="0"/>
          <c:showVal val="0"/>
          <c:showCatName val="0"/>
          <c:showSerName val="0"/>
          <c:showPercent val="0"/>
          <c:showBubbleSize val="0"/>
        </c:dLbls>
        <c:marker val="1"/>
        <c:smooth val="0"/>
        <c:axId val="375285120"/>
        <c:axId val="375285904"/>
      </c:lineChart>
      <c:dateAx>
        <c:axId val="375285120"/>
        <c:scaling>
          <c:orientation val="minMax"/>
        </c:scaling>
        <c:delete val="1"/>
        <c:axPos val="b"/>
        <c:numFmt formatCode="ge" sourceLinked="1"/>
        <c:majorTickMark val="none"/>
        <c:minorTickMark val="none"/>
        <c:tickLblPos val="none"/>
        <c:crossAx val="375285904"/>
        <c:crosses val="autoZero"/>
        <c:auto val="1"/>
        <c:lblOffset val="100"/>
        <c:baseTimeUnit val="years"/>
      </c:dateAx>
      <c:valAx>
        <c:axId val="37528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28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-105.9</c:v>
                </c:pt>
                <c:pt idx="1">
                  <c:v>-154.19999999999999</c:v>
                </c:pt>
                <c:pt idx="2">
                  <c:v>-191.1</c:v>
                </c:pt>
                <c:pt idx="3">
                  <c:v>-337.7</c:v>
                </c:pt>
                <c:pt idx="4">
                  <c:v>-356.1</c:v>
                </c:pt>
              </c:numCache>
            </c:numRef>
          </c:val>
          <c:extLst xmlns:c16r2="http://schemas.microsoft.com/office/drawing/2015/06/chart">
            <c:ext xmlns:c16="http://schemas.microsoft.com/office/drawing/2014/chart" uri="{C3380CC4-5D6E-409C-BE32-E72D297353CC}">
              <c16:uniqueId val="{00000000-1E8F-4054-89A1-9932744DCE8A}"/>
            </c:ext>
          </c:extLst>
        </c:ser>
        <c:dLbls>
          <c:showLegendKey val="0"/>
          <c:showVal val="0"/>
          <c:showCatName val="0"/>
          <c:showSerName val="0"/>
          <c:showPercent val="0"/>
          <c:showBubbleSize val="0"/>
        </c:dLbls>
        <c:gapWidth val="150"/>
        <c:axId val="375286688"/>
        <c:axId val="37529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xmlns:c16r2="http://schemas.microsoft.com/office/drawing/2015/06/chart">
            <c:ext xmlns:c16="http://schemas.microsoft.com/office/drawing/2014/chart" uri="{C3380CC4-5D6E-409C-BE32-E72D297353CC}">
              <c16:uniqueId val="{00000001-1E8F-4054-89A1-9932744DCE8A}"/>
            </c:ext>
          </c:extLst>
        </c:ser>
        <c:dLbls>
          <c:showLegendKey val="0"/>
          <c:showVal val="0"/>
          <c:showCatName val="0"/>
          <c:showSerName val="0"/>
          <c:showPercent val="0"/>
          <c:showBubbleSize val="0"/>
        </c:dLbls>
        <c:marker val="1"/>
        <c:smooth val="0"/>
        <c:axId val="375286688"/>
        <c:axId val="375290608"/>
      </c:lineChart>
      <c:dateAx>
        <c:axId val="375286688"/>
        <c:scaling>
          <c:orientation val="minMax"/>
        </c:scaling>
        <c:delete val="1"/>
        <c:axPos val="b"/>
        <c:numFmt formatCode="ge" sourceLinked="1"/>
        <c:majorTickMark val="none"/>
        <c:minorTickMark val="none"/>
        <c:tickLblPos val="none"/>
        <c:crossAx val="375290608"/>
        <c:crosses val="autoZero"/>
        <c:auto val="1"/>
        <c:lblOffset val="100"/>
        <c:baseTimeUnit val="years"/>
      </c:dateAx>
      <c:valAx>
        <c:axId val="37529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28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-80886</c:v>
                </c:pt>
                <c:pt idx="1">
                  <c:v>-110384</c:v>
                </c:pt>
                <c:pt idx="2">
                  <c:v>-119053</c:v>
                </c:pt>
                <c:pt idx="3">
                  <c:v>-125362</c:v>
                </c:pt>
                <c:pt idx="4">
                  <c:v>-129120</c:v>
                </c:pt>
              </c:numCache>
            </c:numRef>
          </c:val>
          <c:extLst xmlns:c16r2="http://schemas.microsoft.com/office/drawing/2015/06/chart">
            <c:ext xmlns:c16="http://schemas.microsoft.com/office/drawing/2014/chart" uri="{C3380CC4-5D6E-409C-BE32-E72D297353CC}">
              <c16:uniqueId val="{00000000-9EA4-4611-A02D-78D1E2A9AB9B}"/>
            </c:ext>
          </c:extLst>
        </c:ser>
        <c:dLbls>
          <c:showLegendKey val="0"/>
          <c:showVal val="0"/>
          <c:showCatName val="0"/>
          <c:showSerName val="0"/>
          <c:showPercent val="0"/>
          <c:showBubbleSize val="0"/>
        </c:dLbls>
        <c:gapWidth val="150"/>
        <c:axId val="375287080"/>
        <c:axId val="3752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xmlns:c16r2="http://schemas.microsoft.com/office/drawing/2015/06/chart">
            <c:ext xmlns:c16="http://schemas.microsoft.com/office/drawing/2014/chart" uri="{C3380CC4-5D6E-409C-BE32-E72D297353CC}">
              <c16:uniqueId val="{00000001-9EA4-4611-A02D-78D1E2A9AB9B}"/>
            </c:ext>
          </c:extLst>
        </c:ser>
        <c:dLbls>
          <c:showLegendKey val="0"/>
          <c:showVal val="0"/>
          <c:showCatName val="0"/>
          <c:showSerName val="0"/>
          <c:showPercent val="0"/>
          <c:showBubbleSize val="0"/>
        </c:dLbls>
        <c:marker val="1"/>
        <c:smooth val="0"/>
        <c:axId val="375287080"/>
        <c:axId val="375291392"/>
      </c:lineChart>
      <c:dateAx>
        <c:axId val="375287080"/>
        <c:scaling>
          <c:orientation val="minMax"/>
        </c:scaling>
        <c:delete val="1"/>
        <c:axPos val="b"/>
        <c:numFmt formatCode="ge" sourceLinked="1"/>
        <c:majorTickMark val="none"/>
        <c:minorTickMark val="none"/>
        <c:tickLblPos val="none"/>
        <c:crossAx val="375291392"/>
        <c:crosses val="autoZero"/>
        <c:auto val="1"/>
        <c:lblOffset val="100"/>
        <c:baseTimeUnit val="years"/>
      </c:dateAx>
      <c:valAx>
        <c:axId val="37529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528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E5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青森県青森市　アウガ駐車場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16461</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123</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18</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522</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60.2</v>
      </c>
      <c r="V31" s="110"/>
      <c r="W31" s="110"/>
      <c r="X31" s="110"/>
      <c r="Y31" s="110"/>
      <c r="Z31" s="110"/>
      <c r="AA31" s="110"/>
      <c r="AB31" s="110"/>
      <c r="AC31" s="110"/>
      <c r="AD31" s="110"/>
      <c r="AE31" s="110"/>
      <c r="AF31" s="110"/>
      <c r="AG31" s="110"/>
      <c r="AH31" s="110"/>
      <c r="AI31" s="110"/>
      <c r="AJ31" s="110"/>
      <c r="AK31" s="110"/>
      <c r="AL31" s="110"/>
      <c r="AM31" s="110"/>
      <c r="AN31" s="110">
        <f>データ!Z7</f>
        <v>64.900000000000006</v>
      </c>
      <c r="AO31" s="110"/>
      <c r="AP31" s="110"/>
      <c r="AQ31" s="110"/>
      <c r="AR31" s="110"/>
      <c r="AS31" s="110"/>
      <c r="AT31" s="110"/>
      <c r="AU31" s="110"/>
      <c r="AV31" s="110"/>
      <c r="AW31" s="110"/>
      <c r="AX31" s="110"/>
      <c r="AY31" s="110"/>
      <c r="AZ31" s="110"/>
      <c r="BA31" s="110"/>
      <c r="BB31" s="110"/>
      <c r="BC31" s="110"/>
      <c r="BD31" s="110"/>
      <c r="BE31" s="110"/>
      <c r="BF31" s="110"/>
      <c r="BG31" s="110">
        <f>データ!AA7</f>
        <v>64.2</v>
      </c>
      <c r="BH31" s="110"/>
      <c r="BI31" s="110"/>
      <c r="BJ31" s="110"/>
      <c r="BK31" s="110"/>
      <c r="BL31" s="110"/>
      <c r="BM31" s="110"/>
      <c r="BN31" s="110"/>
      <c r="BO31" s="110"/>
      <c r="BP31" s="110"/>
      <c r="BQ31" s="110"/>
      <c r="BR31" s="110"/>
      <c r="BS31" s="110"/>
      <c r="BT31" s="110"/>
      <c r="BU31" s="110"/>
      <c r="BV31" s="110"/>
      <c r="BW31" s="110"/>
      <c r="BX31" s="110"/>
      <c r="BY31" s="110"/>
      <c r="BZ31" s="110">
        <f>データ!AB7</f>
        <v>16.399999999999999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27.3</v>
      </c>
      <c r="EM31" s="110"/>
      <c r="EN31" s="110"/>
      <c r="EO31" s="110"/>
      <c r="EP31" s="110"/>
      <c r="EQ31" s="110"/>
      <c r="ER31" s="110"/>
      <c r="ES31" s="110"/>
      <c r="ET31" s="110"/>
      <c r="EU31" s="110"/>
      <c r="EV31" s="110"/>
      <c r="EW31" s="110"/>
      <c r="EX31" s="110"/>
      <c r="EY31" s="110"/>
      <c r="EZ31" s="110"/>
      <c r="FA31" s="110"/>
      <c r="FB31" s="110"/>
      <c r="FC31" s="110"/>
      <c r="FD31" s="110"/>
      <c r="FE31" s="110">
        <f>データ!AK7</f>
        <v>36.799999999999997</v>
      </c>
      <c r="FF31" s="110"/>
      <c r="FG31" s="110"/>
      <c r="FH31" s="110"/>
      <c r="FI31" s="110"/>
      <c r="FJ31" s="110"/>
      <c r="FK31" s="110"/>
      <c r="FL31" s="110"/>
      <c r="FM31" s="110"/>
      <c r="FN31" s="110"/>
      <c r="FO31" s="110"/>
      <c r="FP31" s="110"/>
      <c r="FQ31" s="110"/>
      <c r="FR31" s="110"/>
      <c r="FS31" s="110"/>
      <c r="FT31" s="110"/>
      <c r="FU31" s="110"/>
      <c r="FV31" s="110"/>
      <c r="FW31" s="110"/>
      <c r="FX31" s="110">
        <f>データ!AL7</f>
        <v>39.5</v>
      </c>
      <c r="FY31" s="110"/>
      <c r="FZ31" s="110"/>
      <c r="GA31" s="110"/>
      <c r="GB31" s="110"/>
      <c r="GC31" s="110"/>
      <c r="GD31" s="110"/>
      <c r="GE31" s="110"/>
      <c r="GF31" s="110"/>
      <c r="GG31" s="110"/>
      <c r="GH31" s="110"/>
      <c r="GI31" s="110"/>
      <c r="GJ31" s="110"/>
      <c r="GK31" s="110"/>
      <c r="GL31" s="110"/>
      <c r="GM31" s="110"/>
      <c r="GN31" s="110"/>
      <c r="GO31" s="110"/>
      <c r="GP31" s="110"/>
      <c r="GQ31" s="110">
        <f>データ!AM7</f>
        <v>41.7</v>
      </c>
      <c r="GR31" s="110"/>
      <c r="GS31" s="110"/>
      <c r="GT31" s="110"/>
      <c r="GU31" s="110"/>
      <c r="GV31" s="110"/>
      <c r="GW31" s="110"/>
      <c r="GX31" s="110"/>
      <c r="GY31" s="110"/>
      <c r="GZ31" s="110"/>
      <c r="HA31" s="110"/>
      <c r="HB31" s="110"/>
      <c r="HC31" s="110"/>
      <c r="HD31" s="110"/>
      <c r="HE31" s="110"/>
      <c r="HF31" s="110"/>
      <c r="HG31" s="110"/>
      <c r="HH31" s="110"/>
      <c r="HI31" s="110"/>
      <c r="HJ31" s="110">
        <f>データ!AN7</f>
        <v>38.6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205.9</v>
      </c>
      <c r="JD31" s="81"/>
      <c r="JE31" s="81"/>
      <c r="JF31" s="81"/>
      <c r="JG31" s="81"/>
      <c r="JH31" s="81"/>
      <c r="JI31" s="81"/>
      <c r="JJ31" s="81"/>
      <c r="JK31" s="81"/>
      <c r="JL31" s="81"/>
      <c r="JM31" s="81"/>
      <c r="JN31" s="81"/>
      <c r="JO31" s="81"/>
      <c r="JP31" s="81"/>
      <c r="JQ31" s="81"/>
      <c r="JR31" s="81"/>
      <c r="JS31" s="81"/>
      <c r="JT31" s="81"/>
      <c r="JU31" s="82"/>
      <c r="JV31" s="80">
        <f>データ!DL7</f>
        <v>195.6</v>
      </c>
      <c r="JW31" s="81"/>
      <c r="JX31" s="81"/>
      <c r="JY31" s="81"/>
      <c r="JZ31" s="81"/>
      <c r="KA31" s="81"/>
      <c r="KB31" s="81"/>
      <c r="KC31" s="81"/>
      <c r="KD31" s="81"/>
      <c r="KE31" s="81"/>
      <c r="KF31" s="81"/>
      <c r="KG31" s="81"/>
      <c r="KH31" s="81"/>
      <c r="KI31" s="81"/>
      <c r="KJ31" s="81"/>
      <c r="KK31" s="81"/>
      <c r="KL31" s="81"/>
      <c r="KM31" s="81"/>
      <c r="KN31" s="82"/>
      <c r="KO31" s="80">
        <f>データ!DM7</f>
        <v>176.8</v>
      </c>
      <c r="KP31" s="81"/>
      <c r="KQ31" s="81"/>
      <c r="KR31" s="81"/>
      <c r="KS31" s="81"/>
      <c r="KT31" s="81"/>
      <c r="KU31" s="81"/>
      <c r="KV31" s="81"/>
      <c r="KW31" s="81"/>
      <c r="KX31" s="81"/>
      <c r="KY31" s="81"/>
      <c r="KZ31" s="81"/>
      <c r="LA31" s="81"/>
      <c r="LB31" s="81"/>
      <c r="LC31" s="81"/>
      <c r="LD31" s="81"/>
      <c r="LE31" s="81"/>
      <c r="LF31" s="81"/>
      <c r="LG31" s="82"/>
      <c r="LH31" s="80">
        <f>データ!DN7</f>
        <v>159.6</v>
      </c>
      <c r="LI31" s="81"/>
      <c r="LJ31" s="81"/>
      <c r="LK31" s="81"/>
      <c r="LL31" s="81"/>
      <c r="LM31" s="81"/>
      <c r="LN31" s="81"/>
      <c r="LO31" s="81"/>
      <c r="LP31" s="81"/>
      <c r="LQ31" s="81"/>
      <c r="LR31" s="81"/>
      <c r="LS31" s="81"/>
      <c r="LT31" s="81"/>
      <c r="LU31" s="81"/>
      <c r="LV31" s="81"/>
      <c r="LW31" s="81"/>
      <c r="LX31" s="81"/>
      <c r="LY31" s="81"/>
      <c r="LZ31" s="82"/>
      <c r="MA31" s="80">
        <f>データ!DO7</f>
        <v>265.5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202</v>
      </c>
      <c r="V52" s="109"/>
      <c r="W52" s="109"/>
      <c r="X52" s="109"/>
      <c r="Y52" s="109"/>
      <c r="Z52" s="109"/>
      <c r="AA52" s="109"/>
      <c r="AB52" s="109"/>
      <c r="AC52" s="109"/>
      <c r="AD52" s="109"/>
      <c r="AE52" s="109"/>
      <c r="AF52" s="109"/>
      <c r="AG52" s="109"/>
      <c r="AH52" s="109"/>
      <c r="AI52" s="109"/>
      <c r="AJ52" s="109"/>
      <c r="AK52" s="109"/>
      <c r="AL52" s="109"/>
      <c r="AM52" s="109"/>
      <c r="AN52" s="109">
        <f>データ!AV7</f>
        <v>308</v>
      </c>
      <c r="AO52" s="109"/>
      <c r="AP52" s="109"/>
      <c r="AQ52" s="109"/>
      <c r="AR52" s="109"/>
      <c r="AS52" s="109"/>
      <c r="AT52" s="109"/>
      <c r="AU52" s="109"/>
      <c r="AV52" s="109"/>
      <c r="AW52" s="109"/>
      <c r="AX52" s="109"/>
      <c r="AY52" s="109"/>
      <c r="AZ52" s="109"/>
      <c r="BA52" s="109"/>
      <c r="BB52" s="109"/>
      <c r="BC52" s="109"/>
      <c r="BD52" s="109"/>
      <c r="BE52" s="109"/>
      <c r="BF52" s="109"/>
      <c r="BG52" s="109">
        <f>データ!AW7</f>
        <v>363</v>
      </c>
      <c r="BH52" s="109"/>
      <c r="BI52" s="109"/>
      <c r="BJ52" s="109"/>
      <c r="BK52" s="109"/>
      <c r="BL52" s="109"/>
      <c r="BM52" s="109"/>
      <c r="BN52" s="109"/>
      <c r="BO52" s="109"/>
      <c r="BP52" s="109"/>
      <c r="BQ52" s="109"/>
      <c r="BR52" s="109"/>
      <c r="BS52" s="109"/>
      <c r="BT52" s="109"/>
      <c r="BU52" s="109"/>
      <c r="BV52" s="109"/>
      <c r="BW52" s="109"/>
      <c r="BX52" s="109"/>
      <c r="BY52" s="109"/>
      <c r="BZ52" s="109">
        <f>データ!AX7</f>
        <v>392</v>
      </c>
      <c r="CA52" s="109"/>
      <c r="CB52" s="109"/>
      <c r="CC52" s="109"/>
      <c r="CD52" s="109"/>
      <c r="CE52" s="109"/>
      <c r="CF52" s="109"/>
      <c r="CG52" s="109"/>
      <c r="CH52" s="109"/>
      <c r="CI52" s="109"/>
      <c r="CJ52" s="109"/>
      <c r="CK52" s="109"/>
      <c r="CL52" s="109"/>
      <c r="CM52" s="109"/>
      <c r="CN52" s="109"/>
      <c r="CO52" s="109"/>
      <c r="CP52" s="109"/>
      <c r="CQ52" s="109"/>
      <c r="CR52" s="109"/>
      <c r="CS52" s="109">
        <f>データ!AY7</f>
        <v>220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-105.9</v>
      </c>
      <c r="EM52" s="110"/>
      <c r="EN52" s="110"/>
      <c r="EO52" s="110"/>
      <c r="EP52" s="110"/>
      <c r="EQ52" s="110"/>
      <c r="ER52" s="110"/>
      <c r="ES52" s="110"/>
      <c r="ET52" s="110"/>
      <c r="EU52" s="110"/>
      <c r="EV52" s="110"/>
      <c r="EW52" s="110"/>
      <c r="EX52" s="110"/>
      <c r="EY52" s="110"/>
      <c r="EZ52" s="110"/>
      <c r="FA52" s="110"/>
      <c r="FB52" s="110"/>
      <c r="FC52" s="110"/>
      <c r="FD52" s="110"/>
      <c r="FE52" s="110">
        <f>データ!BG7</f>
        <v>-154.19999999999999</v>
      </c>
      <c r="FF52" s="110"/>
      <c r="FG52" s="110"/>
      <c r="FH52" s="110"/>
      <c r="FI52" s="110"/>
      <c r="FJ52" s="110"/>
      <c r="FK52" s="110"/>
      <c r="FL52" s="110"/>
      <c r="FM52" s="110"/>
      <c r="FN52" s="110"/>
      <c r="FO52" s="110"/>
      <c r="FP52" s="110"/>
      <c r="FQ52" s="110"/>
      <c r="FR52" s="110"/>
      <c r="FS52" s="110"/>
      <c r="FT52" s="110"/>
      <c r="FU52" s="110"/>
      <c r="FV52" s="110"/>
      <c r="FW52" s="110"/>
      <c r="FX52" s="110">
        <f>データ!BH7</f>
        <v>-191.1</v>
      </c>
      <c r="FY52" s="110"/>
      <c r="FZ52" s="110"/>
      <c r="GA52" s="110"/>
      <c r="GB52" s="110"/>
      <c r="GC52" s="110"/>
      <c r="GD52" s="110"/>
      <c r="GE52" s="110"/>
      <c r="GF52" s="110"/>
      <c r="GG52" s="110"/>
      <c r="GH52" s="110"/>
      <c r="GI52" s="110"/>
      <c r="GJ52" s="110"/>
      <c r="GK52" s="110"/>
      <c r="GL52" s="110"/>
      <c r="GM52" s="110"/>
      <c r="GN52" s="110"/>
      <c r="GO52" s="110"/>
      <c r="GP52" s="110"/>
      <c r="GQ52" s="110">
        <f>データ!BI7</f>
        <v>-337.7</v>
      </c>
      <c r="GR52" s="110"/>
      <c r="GS52" s="110"/>
      <c r="GT52" s="110"/>
      <c r="GU52" s="110"/>
      <c r="GV52" s="110"/>
      <c r="GW52" s="110"/>
      <c r="GX52" s="110"/>
      <c r="GY52" s="110"/>
      <c r="GZ52" s="110"/>
      <c r="HA52" s="110"/>
      <c r="HB52" s="110"/>
      <c r="HC52" s="110"/>
      <c r="HD52" s="110"/>
      <c r="HE52" s="110"/>
      <c r="HF52" s="110"/>
      <c r="HG52" s="110"/>
      <c r="HH52" s="110"/>
      <c r="HI52" s="110"/>
      <c r="HJ52" s="110">
        <f>データ!BJ7</f>
        <v>-356.1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-80886</v>
      </c>
      <c r="JD52" s="109"/>
      <c r="JE52" s="109"/>
      <c r="JF52" s="109"/>
      <c r="JG52" s="109"/>
      <c r="JH52" s="109"/>
      <c r="JI52" s="109"/>
      <c r="JJ52" s="109"/>
      <c r="JK52" s="109"/>
      <c r="JL52" s="109"/>
      <c r="JM52" s="109"/>
      <c r="JN52" s="109"/>
      <c r="JO52" s="109"/>
      <c r="JP52" s="109"/>
      <c r="JQ52" s="109"/>
      <c r="JR52" s="109"/>
      <c r="JS52" s="109"/>
      <c r="JT52" s="109"/>
      <c r="JU52" s="109"/>
      <c r="JV52" s="109">
        <f>データ!BR7</f>
        <v>-110384</v>
      </c>
      <c r="JW52" s="109"/>
      <c r="JX52" s="109"/>
      <c r="JY52" s="109"/>
      <c r="JZ52" s="109"/>
      <c r="KA52" s="109"/>
      <c r="KB52" s="109"/>
      <c r="KC52" s="109"/>
      <c r="KD52" s="109"/>
      <c r="KE52" s="109"/>
      <c r="KF52" s="109"/>
      <c r="KG52" s="109"/>
      <c r="KH52" s="109"/>
      <c r="KI52" s="109"/>
      <c r="KJ52" s="109"/>
      <c r="KK52" s="109"/>
      <c r="KL52" s="109"/>
      <c r="KM52" s="109"/>
      <c r="KN52" s="109"/>
      <c r="KO52" s="109">
        <f>データ!BS7</f>
        <v>-119053</v>
      </c>
      <c r="KP52" s="109"/>
      <c r="KQ52" s="109"/>
      <c r="KR52" s="109"/>
      <c r="KS52" s="109"/>
      <c r="KT52" s="109"/>
      <c r="KU52" s="109"/>
      <c r="KV52" s="109"/>
      <c r="KW52" s="109"/>
      <c r="KX52" s="109"/>
      <c r="KY52" s="109"/>
      <c r="KZ52" s="109"/>
      <c r="LA52" s="109"/>
      <c r="LB52" s="109"/>
      <c r="LC52" s="109"/>
      <c r="LD52" s="109"/>
      <c r="LE52" s="109"/>
      <c r="LF52" s="109"/>
      <c r="LG52" s="109"/>
      <c r="LH52" s="109">
        <f>データ!BT7</f>
        <v>-125362</v>
      </c>
      <c r="LI52" s="109"/>
      <c r="LJ52" s="109"/>
      <c r="LK52" s="109"/>
      <c r="LL52" s="109"/>
      <c r="LM52" s="109"/>
      <c r="LN52" s="109"/>
      <c r="LO52" s="109"/>
      <c r="LP52" s="109"/>
      <c r="LQ52" s="109"/>
      <c r="LR52" s="109"/>
      <c r="LS52" s="109"/>
      <c r="LT52" s="109"/>
      <c r="LU52" s="109"/>
      <c r="LV52" s="109"/>
      <c r="LW52" s="109"/>
      <c r="LX52" s="109"/>
      <c r="LY52" s="109"/>
      <c r="LZ52" s="109"/>
      <c r="MA52" s="109">
        <f>データ!BU7</f>
        <v>-129120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30</v>
      </c>
      <c r="V53" s="109"/>
      <c r="W53" s="109"/>
      <c r="X53" s="109"/>
      <c r="Y53" s="109"/>
      <c r="Z53" s="109"/>
      <c r="AA53" s="109"/>
      <c r="AB53" s="109"/>
      <c r="AC53" s="109"/>
      <c r="AD53" s="109"/>
      <c r="AE53" s="109"/>
      <c r="AF53" s="109"/>
      <c r="AG53" s="109"/>
      <c r="AH53" s="109"/>
      <c r="AI53" s="109"/>
      <c r="AJ53" s="109"/>
      <c r="AK53" s="109"/>
      <c r="AL53" s="109"/>
      <c r="AM53" s="109"/>
      <c r="AN53" s="109">
        <f>データ!BA7</f>
        <v>26</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14</v>
      </c>
      <c r="CA53" s="109"/>
      <c r="CB53" s="109"/>
      <c r="CC53" s="109"/>
      <c r="CD53" s="109"/>
      <c r="CE53" s="109"/>
      <c r="CF53" s="109"/>
      <c r="CG53" s="109"/>
      <c r="CH53" s="109"/>
      <c r="CI53" s="109"/>
      <c r="CJ53" s="109"/>
      <c r="CK53" s="109"/>
      <c r="CL53" s="109"/>
      <c r="CM53" s="109"/>
      <c r="CN53" s="109"/>
      <c r="CO53" s="109"/>
      <c r="CP53" s="109"/>
      <c r="CQ53" s="109"/>
      <c r="CR53" s="109"/>
      <c r="CS53" s="109">
        <f>データ!BD7</f>
        <v>10</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18295</v>
      </c>
      <c r="JD53" s="109"/>
      <c r="JE53" s="109"/>
      <c r="JF53" s="109"/>
      <c r="JG53" s="109"/>
      <c r="JH53" s="109"/>
      <c r="JI53" s="109"/>
      <c r="JJ53" s="109"/>
      <c r="JK53" s="109"/>
      <c r="JL53" s="109"/>
      <c r="JM53" s="109"/>
      <c r="JN53" s="109"/>
      <c r="JO53" s="109"/>
      <c r="JP53" s="109"/>
      <c r="JQ53" s="109"/>
      <c r="JR53" s="109"/>
      <c r="JS53" s="109"/>
      <c r="JT53" s="109"/>
      <c r="JU53" s="109"/>
      <c r="JV53" s="109">
        <f>データ!BW7</f>
        <v>22959</v>
      </c>
      <c r="JW53" s="109"/>
      <c r="JX53" s="109"/>
      <c r="JY53" s="109"/>
      <c r="JZ53" s="109"/>
      <c r="KA53" s="109"/>
      <c r="KB53" s="109"/>
      <c r="KC53" s="109"/>
      <c r="KD53" s="109"/>
      <c r="KE53" s="109"/>
      <c r="KF53" s="109"/>
      <c r="KG53" s="109"/>
      <c r="KH53" s="109"/>
      <c r="KI53" s="109"/>
      <c r="KJ53" s="109"/>
      <c r="KK53" s="109"/>
      <c r="KL53" s="109"/>
      <c r="KM53" s="109"/>
      <c r="KN53" s="109"/>
      <c r="KO53" s="109">
        <f>データ!BX7</f>
        <v>22148</v>
      </c>
      <c r="KP53" s="109"/>
      <c r="KQ53" s="109"/>
      <c r="KR53" s="109"/>
      <c r="KS53" s="109"/>
      <c r="KT53" s="109"/>
      <c r="KU53" s="109"/>
      <c r="KV53" s="109"/>
      <c r="KW53" s="109"/>
      <c r="KX53" s="109"/>
      <c r="KY53" s="109"/>
      <c r="KZ53" s="109"/>
      <c r="LA53" s="109"/>
      <c r="LB53" s="109"/>
      <c r="LC53" s="109"/>
      <c r="LD53" s="109"/>
      <c r="LE53" s="109"/>
      <c r="LF53" s="109"/>
      <c r="LG53" s="109"/>
      <c r="LH53" s="109">
        <f>データ!BY7</f>
        <v>24086</v>
      </c>
      <c r="LI53" s="109"/>
      <c r="LJ53" s="109"/>
      <c r="LK53" s="109"/>
      <c r="LL53" s="109"/>
      <c r="LM53" s="109"/>
      <c r="LN53" s="109"/>
      <c r="LO53" s="109"/>
      <c r="LP53" s="109"/>
      <c r="LQ53" s="109"/>
      <c r="LR53" s="109"/>
      <c r="LS53" s="109"/>
      <c r="LT53" s="109"/>
      <c r="LU53" s="109"/>
      <c r="LV53" s="109"/>
      <c r="LW53" s="109"/>
      <c r="LX53" s="109"/>
      <c r="LY53" s="109"/>
      <c r="LZ53" s="109"/>
      <c r="MA53" s="109">
        <f>データ!BZ7</f>
        <v>23885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762.5</v>
      </c>
      <c r="KB77" s="81"/>
      <c r="KC77" s="81"/>
      <c r="KD77" s="81"/>
      <c r="KE77" s="81"/>
      <c r="KF77" s="81"/>
      <c r="KG77" s="81"/>
      <c r="KH77" s="81"/>
      <c r="KI77" s="81"/>
      <c r="KJ77" s="81"/>
      <c r="KK77" s="81"/>
      <c r="KL77" s="81"/>
      <c r="KM77" s="81"/>
      <c r="KN77" s="81"/>
      <c r="KO77" s="82"/>
      <c r="KP77" s="80">
        <f>データ!DA7</f>
        <v>706</v>
      </c>
      <c r="KQ77" s="81"/>
      <c r="KR77" s="81"/>
      <c r="KS77" s="81"/>
      <c r="KT77" s="81"/>
      <c r="KU77" s="81"/>
      <c r="KV77" s="81"/>
      <c r="KW77" s="81"/>
      <c r="KX77" s="81"/>
      <c r="KY77" s="81"/>
      <c r="KZ77" s="81"/>
      <c r="LA77" s="81"/>
      <c r="LB77" s="81"/>
      <c r="LC77" s="81"/>
      <c r="LD77" s="82"/>
      <c r="LE77" s="80">
        <f>データ!DB7</f>
        <v>661.8</v>
      </c>
      <c r="LF77" s="81"/>
      <c r="LG77" s="81"/>
      <c r="LH77" s="81"/>
      <c r="LI77" s="81"/>
      <c r="LJ77" s="81"/>
      <c r="LK77" s="81"/>
      <c r="LL77" s="81"/>
      <c r="LM77" s="81"/>
      <c r="LN77" s="81"/>
      <c r="LO77" s="81"/>
      <c r="LP77" s="81"/>
      <c r="LQ77" s="81"/>
      <c r="LR77" s="81"/>
      <c r="LS77" s="82"/>
      <c r="LT77" s="80">
        <f>データ!DC7</f>
        <v>858.3</v>
      </c>
      <c r="LU77" s="81"/>
      <c r="LV77" s="81"/>
      <c r="LW77" s="81"/>
      <c r="LX77" s="81"/>
      <c r="LY77" s="81"/>
      <c r="LZ77" s="81"/>
      <c r="MA77" s="81"/>
      <c r="MB77" s="81"/>
      <c r="MC77" s="81"/>
      <c r="MD77" s="81"/>
      <c r="ME77" s="81"/>
      <c r="MF77" s="81"/>
      <c r="MG77" s="81"/>
      <c r="MH77" s="82"/>
      <c r="MI77" s="80">
        <f>データ!DD7</f>
        <v>611.6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4QqwMonAgeFGhhkjh7WyJPhA29bBDFCwqvlU45SfDQqdMpJTNgiYSn9hrcC1zJmwz/WA2pWLfEquOn91Nm5qQ==" saltValue="YrjShZDdj//VZdkOhjiZi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101</v>
      </c>
      <c r="AM5" s="59" t="s">
        <v>93</v>
      </c>
      <c r="AN5" s="59" t="s">
        <v>94</v>
      </c>
      <c r="AO5" s="59" t="s">
        <v>95</v>
      </c>
      <c r="AP5" s="59" t="s">
        <v>96</v>
      </c>
      <c r="AQ5" s="59" t="s">
        <v>97</v>
      </c>
      <c r="AR5" s="59" t="s">
        <v>98</v>
      </c>
      <c r="AS5" s="59" t="s">
        <v>99</v>
      </c>
      <c r="AT5" s="59" t="s">
        <v>100</v>
      </c>
      <c r="AU5" s="59" t="s">
        <v>90</v>
      </c>
      <c r="AV5" s="59" t="s">
        <v>91</v>
      </c>
      <c r="AW5" s="59" t="s">
        <v>101</v>
      </c>
      <c r="AX5" s="59" t="s">
        <v>102</v>
      </c>
      <c r="AY5" s="59" t="s">
        <v>94</v>
      </c>
      <c r="AZ5" s="59" t="s">
        <v>95</v>
      </c>
      <c r="BA5" s="59" t="s">
        <v>96</v>
      </c>
      <c r="BB5" s="59" t="s">
        <v>97</v>
      </c>
      <c r="BC5" s="59" t="s">
        <v>98</v>
      </c>
      <c r="BD5" s="59" t="s">
        <v>99</v>
      </c>
      <c r="BE5" s="59" t="s">
        <v>100</v>
      </c>
      <c r="BF5" s="59" t="s">
        <v>90</v>
      </c>
      <c r="BG5" s="59" t="s">
        <v>91</v>
      </c>
      <c r="BH5" s="59" t="s">
        <v>103</v>
      </c>
      <c r="BI5" s="59" t="s">
        <v>93</v>
      </c>
      <c r="BJ5" s="59" t="s">
        <v>94</v>
      </c>
      <c r="BK5" s="59" t="s">
        <v>95</v>
      </c>
      <c r="BL5" s="59" t="s">
        <v>96</v>
      </c>
      <c r="BM5" s="59" t="s">
        <v>97</v>
      </c>
      <c r="BN5" s="59" t="s">
        <v>98</v>
      </c>
      <c r="BO5" s="59" t="s">
        <v>99</v>
      </c>
      <c r="BP5" s="59" t="s">
        <v>100</v>
      </c>
      <c r="BQ5" s="59" t="s">
        <v>104</v>
      </c>
      <c r="BR5" s="59" t="s">
        <v>105</v>
      </c>
      <c r="BS5" s="59" t="s">
        <v>92</v>
      </c>
      <c r="BT5" s="59" t="s">
        <v>102</v>
      </c>
      <c r="BU5" s="59" t="s">
        <v>94</v>
      </c>
      <c r="BV5" s="59" t="s">
        <v>95</v>
      </c>
      <c r="BW5" s="59" t="s">
        <v>96</v>
      </c>
      <c r="BX5" s="59" t="s">
        <v>97</v>
      </c>
      <c r="BY5" s="59" t="s">
        <v>98</v>
      </c>
      <c r="BZ5" s="59" t="s">
        <v>99</v>
      </c>
      <c r="CA5" s="59" t="s">
        <v>100</v>
      </c>
      <c r="CB5" s="59" t="s">
        <v>90</v>
      </c>
      <c r="CC5" s="59" t="s">
        <v>91</v>
      </c>
      <c r="CD5" s="59" t="s">
        <v>92</v>
      </c>
      <c r="CE5" s="59" t="s">
        <v>102</v>
      </c>
      <c r="CF5" s="59" t="s">
        <v>106</v>
      </c>
      <c r="CG5" s="59" t="s">
        <v>95</v>
      </c>
      <c r="CH5" s="59" t="s">
        <v>96</v>
      </c>
      <c r="CI5" s="59" t="s">
        <v>97</v>
      </c>
      <c r="CJ5" s="59" t="s">
        <v>98</v>
      </c>
      <c r="CK5" s="59" t="s">
        <v>99</v>
      </c>
      <c r="CL5" s="59" t="s">
        <v>100</v>
      </c>
      <c r="CM5" s="142"/>
      <c r="CN5" s="142"/>
      <c r="CO5" s="59" t="s">
        <v>90</v>
      </c>
      <c r="CP5" s="59" t="s">
        <v>91</v>
      </c>
      <c r="CQ5" s="59" t="s">
        <v>92</v>
      </c>
      <c r="CR5" s="59" t="s">
        <v>93</v>
      </c>
      <c r="CS5" s="59" t="s">
        <v>106</v>
      </c>
      <c r="CT5" s="59" t="s">
        <v>95</v>
      </c>
      <c r="CU5" s="59" t="s">
        <v>96</v>
      </c>
      <c r="CV5" s="59" t="s">
        <v>97</v>
      </c>
      <c r="CW5" s="59" t="s">
        <v>98</v>
      </c>
      <c r="CX5" s="59" t="s">
        <v>99</v>
      </c>
      <c r="CY5" s="59" t="s">
        <v>100</v>
      </c>
      <c r="CZ5" s="59" t="s">
        <v>90</v>
      </c>
      <c r="DA5" s="59" t="s">
        <v>107</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108</v>
      </c>
      <c r="B6" s="60">
        <f>B8</f>
        <v>2018</v>
      </c>
      <c r="C6" s="60">
        <f t="shared" ref="C6:X6" si="1">C8</f>
        <v>22012</v>
      </c>
      <c r="D6" s="60">
        <f t="shared" si="1"/>
        <v>47</v>
      </c>
      <c r="E6" s="60">
        <f t="shared" si="1"/>
        <v>14</v>
      </c>
      <c r="F6" s="60">
        <f t="shared" si="1"/>
        <v>0</v>
      </c>
      <c r="G6" s="60">
        <f t="shared" si="1"/>
        <v>5</v>
      </c>
      <c r="H6" s="60" t="str">
        <f>SUBSTITUTE(H8,"　","")</f>
        <v>青森県青森市</v>
      </c>
      <c r="I6" s="60" t="str">
        <f t="shared" si="1"/>
        <v>アウガ駐車場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 附置義務駐車施設</v>
      </c>
      <c r="Q6" s="62" t="str">
        <f t="shared" si="1"/>
        <v>立体式</v>
      </c>
      <c r="R6" s="63">
        <f t="shared" si="1"/>
        <v>18</v>
      </c>
      <c r="S6" s="62" t="str">
        <f t="shared" si="1"/>
        <v>公共施設</v>
      </c>
      <c r="T6" s="62" t="str">
        <f t="shared" si="1"/>
        <v>無</v>
      </c>
      <c r="U6" s="63">
        <f t="shared" si="1"/>
        <v>16461</v>
      </c>
      <c r="V6" s="63">
        <f t="shared" si="1"/>
        <v>522</v>
      </c>
      <c r="W6" s="63">
        <f t="shared" si="1"/>
        <v>210</v>
      </c>
      <c r="X6" s="62" t="str">
        <f t="shared" si="1"/>
        <v>導入なし</v>
      </c>
      <c r="Y6" s="64">
        <f>IF(Y8="-",NA(),Y8)</f>
        <v>60.2</v>
      </c>
      <c r="Z6" s="64">
        <f t="shared" ref="Z6:AH6" si="2">IF(Z8="-",NA(),Z8)</f>
        <v>64.900000000000006</v>
      </c>
      <c r="AA6" s="64">
        <f t="shared" si="2"/>
        <v>64.2</v>
      </c>
      <c r="AB6" s="64">
        <f t="shared" si="2"/>
        <v>16.399999999999999</v>
      </c>
      <c r="AC6" s="64">
        <f t="shared" si="2"/>
        <v>16</v>
      </c>
      <c r="AD6" s="64">
        <f t="shared" si="2"/>
        <v>149.69999999999999</v>
      </c>
      <c r="AE6" s="64">
        <f t="shared" si="2"/>
        <v>176.4</v>
      </c>
      <c r="AF6" s="64">
        <f t="shared" si="2"/>
        <v>172.5</v>
      </c>
      <c r="AG6" s="64">
        <f t="shared" si="2"/>
        <v>198.5</v>
      </c>
      <c r="AH6" s="64">
        <f t="shared" si="2"/>
        <v>217.4</v>
      </c>
      <c r="AI6" s="61" t="str">
        <f>IF(AI8="-","",IF(AI8="-","【-】","【"&amp;SUBSTITUTE(TEXT(AI8,"#,##0.0"),"-","△")&amp;"】"))</f>
        <v>【297.1】</v>
      </c>
      <c r="AJ6" s="64">
        <f>IF(AJ8="-",NA(),AJ8)</f>
        <v>27.3</v>
      </c>
      <c r="AK6" s="64">
        <f t="shared" ref="AK6:AS6" si="3">IF(AK8="-",NA(),AK8)</f>
        <v>36.799999999999997</v>
      </c>
      <c r="AL6" s="64">
        <f t="shared" si="3"/>
        <v>39.5</v>
      </c>
      <c r="AM6" s="64">
        <f t="shared" si="3"/>
        <v>41.7</v>
      </c>
      <c r="AN6" s="64">
        <f t="shared" si="3"/>
        <v>38.6</v>
      </c>
      <c r="AO6" s="64">
        <f t="shared" si="3"/>
        <v>5</v>
      </c>
      <c r="AP6" s="64">
        <f t="shared" si="3"/>
        <v>6.1</v>
      </c>
      <c r="AQ6" s="64">
        <f t="shared" si="3"/>
        <v>5.6</v>
      </c>
      <c r="AR6" s="64">
        <f t="shared" si="3"/>
        <v>3.8</v>
      </c>
      <c r="AS6" s="64">
        <f t="shared" si="3"/>
        <v>3.3</v>
      </c>
      <c r="AT6" s="61" t="str">
        <f>IF(AT8="-","",IF(AT8="-","【-】","【"&amp;SUBSTITUTE(TEXT(AT8,"#,##0.0"),"-","△")&amp;"】"))</f>
        <v>【5.3】</v>
      </c>
      <c r="AU6" s="65">
        <f>IF(AU8="-",NA(),AU8)</f>
        <v>202</v>
      </c>
      <c r="AV6" s="65">
        <f t="shared" ref="AV6:BD6" si="4">IF(AV8="-",NA(),AV8)</f>
        <v>308</v>
      </c>
      <c r="AW6" s="65">
        <f t="shared" si="4"/>
        <v>363</v>
      </c>
      <c r="AX6" s="65">
        <f t="shared" si="4"/>
        <v>392</v>
      </c>
      <c r="AY6" s="65">
        <f t="shared" si="4"/>
        <v>220</v>
      </c>
      <c r="AZ6" s="65">
        <f t="shared" si="4"/>
        <v>30</v>
      </c>
      <c r="BA6" s="65">
        <f t="shared" si="4"/>
        <v>26</v>
      </c>
      <c r="BB6" s="65">
        <f t="shared" si="4"/>
        <v>26</v>
      </c>
      <c r="BC6" s="65">
        <f t="shared" si="4"/>
        <v>14</v>
      </c>
      <c r="BD6" s="65">
        <f t="shared" si="4"/>
        <v>10</v>
      </c>
      <c r="BE6" s="63" t="str">
        <f>IF(BE8="-","",IF(BE8="-","【-】","【"&amp;SUBSTITUTE(TEXT(BE8,"#,##0"),"-","△")&amp;"】"))</f>
        <v>【30】</v>
      </c>
      <c r="BF6" s="64">
        <f>IF(BF8="-",NA(),BF8)</f>
        <v>-105.9</v>
      </c>
      <c r="BG6" s="64">
        <f t="shared" ref="BG6:BO6" si="5">IF(BG8="-",NA(),BG8)</f>
        <v>-154.19999999999999</v>
      </c>
      <c r="BH6" s="64">
        <f t="shared" si="5"/>
        <v>-191.1</v>
      </c>
      <c r="BI6" s="64">
        <f t="shared" si="5"/>
        <v>-337.7</v>
      </c>
      <c r="BJ6" s="64">
        <f t="shared" si="5"/>
        <v>-356.1</v>
      </c>
      <c r="BK6" s="64">
        <f t="shared" si="5"/>
        <v>29.9</v>
      </c>
      <c r="BL6" s="64">
        <f t="shared" si="5"/>
        <v>36.1</v>
      </c>
      <c r="BM6" s="64">
        <f t="shared" si="5"/>
        <v>33.9</v>
      </c>
      <c r="BN6" s="64">
        <f t="shared" si="5"/>
        <v>26.5</v>
      </c>
      <c r="BO6" s="64">
        <f t="shared" si="5"/>
        <v>42.1</v>
      </c>
      <c r="BP6" s="61" t="str">
        <f>IF(BP8="-","",IF(BP8="-","【-】","【"&amp;SUBSTITUTE(TEXT(BP8,"#,##0.0"),"-","△")&amp;"】"))</f>
        <v>【26.3】</v>
      </c>
      <c r="BQ6" s="65">
        <f>IF(BQ8="-",NA(),BQ8)</f>
        <v>-80886</v>
      </c>
      <c r="BR6" s="65">
        <f t="shared" ref="BR6:BZ6" si="6">IF(BR8="-",NA(),BR8)</f>
        <v>-110384</v>
      </c>
      <c r="BS6" s="65">
        <f t="shared" si="6"/>
        <v>-119053</v>
      </c>
      <c r="BT6" s="65">
        <f t="shared" si="6"/>
        <v>-125362</v>
      </c>
      <c r="BU6" s="65">
        <f t="shared" si="6"/>
        <v>-129120</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109</v>
      </c>
      <c r="CM6" s="63">
        <f t="shared" ref="CM6:CN6" si="7">CM8</f>
        <v>0</v>
      </c>
      <c r="CN6" s="63">
        <f t="shared" si="7"/>
        <v>0</v>
      </c>
      <c r="CO6" s="64"/>
      <c r="CP6" s="64"/>
      <c r="CQ6" s="64"/>
      <c r="CR6" s="64"/>
      <c r="CS6" s="64"/>
      <c r="CT6" s="64"/>
      <c r="CU6" s="64"/>
      <c r="CV6" s="64"/>
      <c r="CW6" s="64"/>
      <c r="CX6" s="64"/>
      <c r="CY6" s="61" t="s">
        <v>110</v>
      </c>
      <c r="CZ6" s="64">
        <f>IF(CZ8="-",NA(),CZ8)</f>
        <v>762.5</v>
      </c>
      <c r="DA6" s="64">
        <f t="shared" ref="DA6:DI6" si="8">IF(DA8="-",NA(),DA8)</f>
        <v>706</v>
      </c>
      <c r="DB6" s="64">
        <f t="shared" si="8"/>
        <v>661.8</v>
      </c>
      <c r="DC6" s="64">
        <f t="shared" si="8"/>
        <v>858.3</v>
      </c>
      <c r="DD6" s="64">
        <f t="shared" si="8"/>
        <v>611.6</v>
      </c>
      <c r="DE6" s="64">
        <f t="shared" si="8"/>
        <v>1098.3</v>
      </c>
      <c r="DF6" s="64">
        <f t="shared" si="8"/>
        <v>655.5</v>
      </c>
      <c r="DG6" s="64">
        <f t="shared" si="8"/>
        <v>316.8</v>
      </c>
      <c r="DH6" s="64">
        <f t="shared" si="8"/>
        <v>113.9</v>
      </c>
      <c r="DI6" s="64">
        <f t="shared" si="8"/>
        <v>101</v>
      </c>
      <c r="DJ6" s="61" t="str">
        <f>IF(DJ8="-","",IF(DJ8="-","【-】","【"&amp;SUBSTITUTE(TEXT(DJ8,"#,##0.0"),"-","△")&amp;"】"))</f>
        <v>【103.6】</v>
      </c>
      <c r="DK6" s="64">
        <f>IF(DK8="-",NA(),DK8)</f>
        <v>205.9</v>
      </c>
      <c r="DL6" s="64">
        <f t="shared" ref="DL6:DT6" si="9">IF(DL8="-",NA(),DL8)</f>
        <v>195.6</v>
      </c>
      <c r="DM6" s="64">
        <f t="shared" si="9"/>
        <v>176.8</v>
      </c>
      <c r="DN6" s="64">
        <f t="shared" si="9"/>
        <v>159.6</v>
      </c>
      <c r="DO6" s="64">
        <f t="shared" si="9"/>
        <v>265.5</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111</v>
      </c>
      <c r="B7" s="60">
        <f t="shared" ref="B7:X7" si="10">B8</f>
        <v>2018</v>
      </c>
      <c r="C7" s="60">
        <f t="shared" si="10"/>
        <v>22012</v>
      </c>
      <c r="D7" s="60">
        <f t="shared" si="10"/>
        <v>47</v>
      </c>
      <c r="E7" s="60">
        <f t="shared" si="10"/>
        <v>14</v>
      </c>
      <c r="F7" s="60">
        <f t="shared" si="10"/>
        <v>0</v>
      </c>
      <c r="G7" s="60">
        <f t="shared" si="10"/>
        <v>5</v>
      </c>
      <c r="H7" s="60" t="str">
        <f t="shared" si="10"/>
        <v>青森県　青森市</v>
      </c>
      <c r="I7" s="60" t="str">
        <f t="shared" si="10"/>
        <v>アウガ駐車場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 附置義務駐車施設</v>
      </c>
      <c r="Q7" s="62" t="str">
        <f t="shared" si="10"/>
        <v>立体式</v>
      </c>
      <c r="R7" s="63">
        <f t="shared" si="10"/>
        <v>18</v>
      </c>
      <c r="S7" s="62" t="str">
        <f t="shared" si="10"/>
        <v>公共施設</v>
      </c>
      <c r="T7" s="62" t="str">
        <f t="shared" si="10"/>
        <v>無</v>
      </c>
      <c r="U7" s="63">
        <f t="shared" si="10"/>
        <v>16461</v>
      </c>
      <c r="V7" s="63">
        <f t="shared" si="10"/>
        <v>522</v>
      </c>
      <c r="W7" s="63">
        <f t="shared" si="10"/>
        <v>210</v>
      </c>
      <c r="X7" s="62" t="str">
        <f t="shared" si="10"/>
        <v>導入なし</v>
      </c>
      <c r="Y7" s="64">
        <f>Y8</f>
        <v>60.2</v>
      </c>
      <c r="Z7" s="64">
        <f t="shared" ref="Z7:AH7" si="11">Z8</f>
        <v>64.900000000000006</v>
      </c>
      <c r="AA7" s="64">
        <f t="shared" si="11"/>
        <v>64.2</v>
      </c>
      <c r="AB7" s="64">
        <f t="shared" si="11"/>
        <v>16.399999999999999</v>
      </c>
      <c r="AC7" s="64">
        <f t="shared" si="11"/>
        <v>16</v>
      </c>
      <c r="AD7" s="64">
        <f t="shared" si="11"/>
        <v>149.69999999999999</v>
      </c>
      <c r="AE7" s="64">
        <f t="shared" si="11"/>
        <v>176.4</v>
      </c>
      <c r="AF7" s="64">
        <f t="shared" si="11"/>
        <v>172.5</v>
      </c>
      <c r="AG7" s="64">
        <f t="shared" si="11"/>
        <v>198.5</v>
      </c>
      <c r="AH7" s="64">
        <f t="shared" si="11"/>
        <v>217.4</v>
      </c>
      <c r="AI7" s="61"/>
      <c r="AJ7" s="64">
        <f>AJ8</f>
        <v>27.3</v>
      </c>
      <c r="AK7" s="64">
        <f t="shared" ref="AK7:AS7" si="12">AK8</f>
        <v>36.799999999999997</v>
      </c>
      <c r="AL7" s="64">
        <f t="shared" si="12"/>
        <v>39.5</v>
      </c>
      <c r="AM7" s="64">
        <f t="shared" si="12"/>
        <v>41.7</v>
      </c>
      <c r="AN7" s="64">
        <f t="shared" si="12"/>
        <v>38.6</v>
      </c>
      <c r="AO7" s="64">
        <f t="shared" si="12"/>
        <v>5</v>
      </c>
      <c r="AP7" s="64">
        <f t="shared" si="12"/>
        <v>6.1</v>
      </c>
      <c r="AQ7" s="64">
        <f t="shared" si="12"/>
        <v>5.6</v>
      </c>
      <c r="AR7" s="64">
        <f t="shared" si="12"/>
        <v>3.8</v>
      </c>
      <c r="AS7" s="64">
        <f t="shared" si="12"/>
        <v>3.3</v>
      </c>
      <c r="AT7" s="61"/>
      <c r="AU7" s="65">
        <f>AU8</f>
        <v>202</v>
      </c>
      <c r="AV7" s="65">
        <f t="shared" ref="AV7:BD7" si="13">AV8</f>
        <v>308</v>
      </c>
      <c r="AW7" s="65">
        <f t="shared" si="13"/>
        <v>363</v>
      </c>
      <c r="AX7" s="65">
        <f t="shared" si="13"/>
        <v>392</v>
      </c>
      <c r="AY7" s="65">
        <f t="shared" si="13"/>
        <v>220</v>
      </c>
      <c r="AZ7" s="65">
        <f t="shared" si="13"/>
        <v>30</v>
      </c>
      <c r="BA7" s="65">
        <f t="shared" si="13"/>
        <v>26</v>
      </c>
      <c r="BB7" s="65">
        <f t="shared" si="13"/>
        <v>26</v>
      </c>
      <c r="BC7" s="65">
        <f t="shared" si="13"/>
        <v>14</v>
      </c>
      <c r="BD7" s="65">
        <f t="shared" si="13"/>
        <v>10</v>
      </c>
      <c r="BE7" s="63"/>
      <c r="BF7" s="64">
        <f>BF8</f>
        <v>-105.9</v>
      </c>
      <c r="BG7" s="64">
        <f t="shared" ref="BG7:BO7" si="14">BG8</f>
        <v>-154.19999999999999</v>
      </c>
      <c r="BH7" s="64">
        <f t="shared" si="14"/>
        <v>-191.1</v>
      </c>
      <c r="BI7" s="64">
        <f t="shared" si="14"/>
        <v>-337.7</v>
      </c>
      <c r="BJ7" s="64">
        <f t="shared" si="14"/>
        <v>-356.1</v>
      </c>
      <c r="BK7" s="64">
        <f t="shared" si="14"/>
        <v>29.9</v>
      </c>
      <c r="BL7" s="64">
        <f t="shared" si="14"/>
        <v>36.1</v>
      </c>
      <c r="BM7" s="64">
        <f t="shared" si="14"/>
        <v>33.9</v>
      </c>
      <c r="BN7" s="64">
        <f t="shared" si="14"/>
        <v>26.5</v>
      </c>
      <c r="BO7" s="64">
        <f t="shared" si="14"/>
        <v>42.1</v>
      </c>
      <c r="BP7" s="61"/>
      <c r="BQ7" s="65">
        <f>BQ8</f>
        <v>-80886</v>
      </c>
      <c r="BR7" s="65">
        <f t="shared" ref="BR7:BZ7" si="15">BR8</f>
        <v>-110384</v>
      </c>
      <c r="BS7" s="65">
        <f t="shared" si="15"/>
        <v>-119053</v>
      </c>
      <c r="BT7" s="65">
        <f t="shared" si="15"/>
        <v>-125362</v>
      </c>
      <c r="BU7" s="65">
        <f t="shared" si="15"/>
        <v>-129120</v>
      </c>
      <c r="BV7" s="65">
        <f t="shared" si="15"/>
        <v>18295</v>
      </c>
      <c r="BW7" s="65">
        <f t="shared" si="15"/>
        <v>22959</v>
      </c>
      <c r="BX7" s="65">
        <f t="shared" si="15"/>
        <v>22148</v>
      </c>
      <c r="BY7" s="65">
        <f t="shared" si="15"/>
        <v>24086</v>
      </c>
      <c r="BZ7" s="65">
        <f t="shared" si="15"/>
        <v>23885</v>
      </c>
      <c r="CA7" s="63"/>
      <c r="CB7" s="64" t="s">
        <v>112</v>
      </c>
      <c r="CC7" s="64" t="s">
        <v>112</v>
      </c>
      <c r="CD7" s="64" t="s">
        <v>112</v>
      </c>
      <c r="CE7" s="64" t="s">
        <v>112</v>
      </c>
      <c r="CF7" s="64" t="s">
        <v>112</v>
      </c>
      <c r="CG7" s="64" t="s">
        <v>112</v>
      </c>
      <c r="CH7" s="64" t="s">
        <v>112</v>
      </c>
      <c r="CI7" s="64" t="s">
        <v>112</v>
      </c>
      <c r="CJ7" s="64" t="s">
        <v>112</v>
      </c>
      <c r="CK7" s="64" t="s">
        <v>113</v>
      </c>
      <c r="CL7" s="61"/>
      <c r="CM7" s="63">
        <f>CM8</f>
        <v>0</v>
      </c>
      <c r="CN7" s="63">
        <f>CN8</f>
        <v>0</v>
      </c>
      <c r="CO7" s="64" t="s">
        <v>112</v>
      </c>
      <c r="CP7" s="64" t="s">
        <v>112</v>
      </c>
      <c r="CQ7" s="64" t="s">
        <v>112</v>
      </c>
      <c r="CR7" s="64" t="s">
        <v>112</v>
      </c>
      <c r="CS7" s="64" t="s">
        <v>112</v>
      </c>
      <c r="CT7" s="64" t="s">
        <v>112</v>
      </c>
      <c r="CU7" s="64" t="s">
        <v>112</v>
      </c>
      <c r="CV7" s="64" t="s">
        <v>112</v>
      </c>
      <c r="CW7" s="64" t="s">
        <v>112</v>
      </c>
      <c r="CX7" s="64" t="s">
        <v>114</v>
      </c>
      <c r="CY7" s="61"/>
      <c r="CZ7" s="64">
        <f>CZ8</f>
        <v>762.5</v>
      </c>
      <c r="DA7" s="64">
        <f t="shared" ref="DA7:DI7" si="16">DA8</f>
        <v>706</v>
      </c>
      <c r="DB7" s="64">
        <f t="shared" si="16"/>
        <v>661.8</v>
      </c>
      <c r="DC7" s="64">
        <f t="shared" si="16"/>
        <v>858.3</v>
      </c>
      <c r="DD7" s="64">
        <f t="shared" si="16"/>
        <v>611.6</v>
      </c>
      <c r="DE7" s="64">
        <f t="shared" si="16"/>
        <v>1098.3</v>
      </c>
      <c r="DF7" s="64">
        <f t="shared" si="16"/>
        <v>655.5</v>
      </c>
      <c r="DG7" s="64">
        <f t="shared" si="16"/>
        <v>316.8</v>
      </c>
      <c r="DH7" s="64">
        <f t="shared" si="16"/>
        <v>113.9</v>
      </c>
      <c r="DI7" s="64">
        <f t="shared" si="16"/>
        <v>101</v>
      </c>
      <c r="DJ7" s="61"/>
      <c r="DK7" s="64">
        <f>DK8</f>
        <v>205.9</v>
      </c>
      <c r="DL7" s="64">
        <f t="shared" ref="DL7:DT7" si="17">DL8</f>
        <v>195.6</v>
      </c>
      <c r="DM7" s="64">
        <f t="shared" si="17"/>
        <v>176.8</v>
      </c>
      <c r="DN7" s="64">
        <f t="shared" si="17"/>
        <v>159.6</v>
      </c>
      <c r="DO7" s="64">
        <f t="shared" si="17"/>
        <v>265.5</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22012</v>
      </c>
      <c r="D8" s="67">
        <v>47</v>
      </c>
      <c r="E8" s="67">
        <v>14</v>
      </c>
      <c r="F8" s="67">
        <v>0</v>
      </c>
      <c r="G8" s="67">
        <v>5</v>
      </c>
      <c r="H8" s="67" t="s">
        <v>115</v>
      </c>
      <c r="I8" s="67" t="s">
        <v>116</v>
      </c>
      <c r="J8" s="67" t="s">
        <v>117</v>
      </c>
      <c r="K8" s="67" t="s">
        <v>118</v>
      </c>
      <c r="L8" s="67" t="s">
        <v>119</v>
      </c>
      <c r="M8" s="67" t="s">
        <v>120</v>
      </c>
      <c r="N8" s="67" t="s">
        <v>121</v>
      </c>
      <c r="O8" s="68" t="s">
        <v>122</v>
      </c>
      <c r="P8" s="69" t="s">
        <v>123</v>
      </c>
      <c r="Q8" s="69" t="s">
        <v>124</v>
      </c>
      <c r="R8" s="70">
        <v>18</v>
      </c>
      <c r="S8" s="69" t="s">
        <v>125</v>
      </c>
      <c r="T8" s="69" t="s">
        <v>126</v>
      </c>
      <c r="U8" s="70">
        <v>16461</v>
      </c>
      <c r="V8" s="70">
        <v>522</v>
      </c>
      <c r="W8" s="70">
        <v>210</v>
      </c>
      <c r="X8" s="69" t="s">
        <v>127</v>
      </c>
      <c r="Y8" s="71">
        <v>60.2</v>
      </c>
      <c r="Z8" s="71">
        <v>64.900000000000006</v>
      </c>
      <c r="AA8" s="71">
        <v>64.2</v>
      </c>
      <c r="AB8" s="71">
        <v>16.399999999999999</v>
      </c>
      <c r="AC8" s="71">
        <v>16</v>
      </c>
      <c r="AD8" s="71">
        <v>149.69999999999999</v>
      </c>
      <c r="AE8" s="71">
        <v>176.4</v>
      </c>
      <c r="AF8" s="71">
        <v>172.5</v>
      </c>
      <c r="AG8" s="71">
        <v>198.5</v>
      </c>
      <c r="AH8" s="71">
        <v>217.4</v>
      </c>
      <c r="AI8" s="68">
        <v>297.10000000000002</v>
      </c>
      <c r="AJ8" s="71">
        <v>27.3</v>
      </c>
      <c r="AK8" s="71">
        <v>36.799999999999997</v>
      </c>
      <c r="AL8" s="71">
        <v>39.5</v>
      </c>
      <c r="AM8" s="71">
        <v>41.7</v>
      </c>
      <c r="AN8" s="71">
        <v>38.6</v>
      </c>
      <c r="AO8" s="71">
        <v>5</v>
      </c>
      <c r="AP8" s="71">
        <v>6.1</v>
      </c>
      <c r="AQ8" s="71">
        <v>5.6</v>
      </c>
      <c r="AR8" s="71">
        <v>3.8</v>
      </c>
      <c r="AS8" s="71">
        <v>3.3</v>
      </c>
      <c r="AT8" s="68">
        <v>5.3</v>
      </c>
      <c r="AU8" s="72">
        <v>202</v>
      </c>
      <c r="AV8" s="72">
        <v>308</v>
      </c>
      <c r="AW8" s="72">
        <v>363</v>
      </c>
      <c r="AX8" s="72">
        <v>392</v>
      </c>
      <c r="AY8" s="72">
        <v>220</v>
      </c>
      <c r="AZ8" s="72">
        <v>30</v>
      </c>
      <c r="BA8" s="72">
        <v>26</v>
      </c>
      <c r="BB8" s="72">
        <v>26</v>
      </c>
      <c r="BC8" s="72">
        <v>14</v>
      </c>
      <c r="BD8" s="72">
        <v>10</v>
      </c>
      <c r="BE8" s="72">
        <v>30</v>
      </c>
      <c r="BF8" s="71">
        <v>-105.9</v>
      </c>
      <c r="BG8" s="71">
        <v>-154.19999999999999</v>
      </c>
      <c r="BH8" s="71">
        <v>-191.1</v>
      </c>
      <c r="BI8" s="71">
        <v>-337.7</v>
      </c>
      <c r="BJ8" s="71">
        <v>-356.1</v>
      </c>
      <c r="BK8" s="71">
        <v>29.9</v>
      </c>
      <c r="BL8" s="71">
        <v>36.1</v>
      </c>
      <c r="BM8" s="71">
        <v>33.9</v>
      </c>
      <c r="BN8" s="71">
        <v>26.5</v>
      </c>
      <c r="BO8" s="71">
        <v>42.1</v>
      </c>
      <c r="BP8" s="68">
        <v>26.3</v>
      </c>
      <c r="BQ8" s="72">
        <v>-80886</v>
      </c>
      <c r="BR8" s="72">
        <v>-110384</v>
      </c>
      <c r="BS8" s="72">
        <v>-119053</v>
      </c>
      <c r="BT8" s="73">
        <v>-125362</v>
      </c>
      <c r="BU8" s="73">
        <v>-129120</v>
      </c>
      <c r="BV8" s="72">
        <v>18295</v>
      </c>
      <c r="BW8" s="72">
        <v>22959</v>
      </c>
      <c r="BX8" s="72">
        <v>22148</v>
      </c>
      <c r="BY8" s="72">
        <v>24086</v>
      </c>
      <c r="BZ8" s="72">
        <v>23885</v>
      </c>
      <c r="CA8" s="70">
        <v>16102</v>
      </c>
      <c r="CB8" s="71" t="s">
        <v>119</v>
      </c>
      <c r="CC8" s="71" t="s">
        <v>119</v>
      </c>
      <c r="CD8" s="71" t="s">
        <v>119</v>
      </c>
      <c r="CE8" s="71" t="s">
        <v>119</v>
      </c>
      <c r="CF8" s="71" t="s">
        <v>119</v>
      </c>
      <c r="CG8" s="71" t="s">
        <v>119</v>
      </c>
      <c r="CH8" s="71" t="s">
        <v>119</v>
      </c>
      <c r="CI8" s="71" t="s">
        <v>119</v>
      </c>
      <c r="CJ8" s="71" t="s">
        <v>119</v>
      </c>
      <c r="CK8" s="71" t="s">
        <v>119</v>
      </c>
      <c r="CL8" s="68" t="s">
        <v>119</v>
      </c>
      <c r="CM8" s="70">
        <v>0</v>
      </c>
      <c r="CN8" s="70">
        <v>0</v>
      </c>
      <c r="CO8" s="71" t="s">
        <v>119</v>
      </c>
      <c r="CP8" s="71" t="s">
        <v>119</v>
      </c>
      <c r="CQ8" s="71" t="s">
        <v>119</v>
      </c>
      <c r="CR8" s="71" t="s">
        <v>119</v>
      </c>
      <c r="CS8" s="71" t="s">
        <v>119</v>
      </c>
      <c r="CT8" s="71" t="s">
        <v>119</v>
      </c>
      <c r="CU8" s="71" t="s">
        <v>119</v>
      </c>
      <c r="CV8" s="71" t="s">
        <v>119</v>
      </c>
      <c r="CW8" s="71" t="s">
        <v>119</v>
      </c>
      <c r="CX8" s="71" t="s">
        <v>119</v>
      </c>
      <c r="CY8" s="68" t="s">
        <v>119</v>
      </c>
      <c r="CZ8" s="71">
        <v>762.5</v>
      </c>
      <c r="DA8" s="71">
        <v>706</v>
      </c>
      <c r="DB8" s="71">
        <v>661.8</v>
      </c>
      <c r="DC8" s="71">
        <v>858.3</v>
      </c>
      <c r="DD8" s="71">
        <v>611.6</v>
      </c>
      <c r="DE8" s="71">
        <v>1098.3</v>
      </c>
      <c r="DF8" s="71">
        <v>655.5</v>
      </c>
      <c r="DG8" s="71">
        <v>316.8</v>
      </c>
      <c r="DH8" s="71">
        <v>113.9</v>
      </c>
      <c r="DI8" s="71">
        <v>101</v>
      </c>
      <c r="DJ8" s="68">
        <v>103.6</v>
      </c>
      <c r="DK8" s="71">
        <v>205.9</v>
      </c>
      <c r="DL8" s="71">
        <v>195.6</v>
      </c>
      <c r="DM8" s="71">
        <v>176.8</v>
      </c>
      <c r="DN8" s="71">
        <v>159.6</v>
      </c>
      <c r="DO8" s="71">
        <v>265.5</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聡</cp:lastModifiedBy>
  <dcterms:created xsi:type="dcterms:W3CDTF">2019-12-05T07:20:12Z</dcterms:created>
  <dcterms:modified xsi:type="dcterms:W3CDTF">2020-02-04T01:57:31Z</dcterms:modified>
  <cp:category/>
</cp:coreProperties>
</file>