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636\Desktop\新しいフォルダ\経営分析比較表\060117_【124〆】駐車上特別会計内〆　【125〆】公営企業に係る経営比較分析表（令和4年度決算）の分析等について（依頼）\回答\"/>
    </mc:Choice>
  </mc:AlternateContent>
  <workbookProtection workbookAlgorithmName="SHA-512" workbookHashValue="aQBbqvKNOuCn2F97uRdoF2D8FjxaOWOwjgnKXWgt1fbTMxQLe5e5OULDsmKh3aMO52m11MOuIKD71UQUUfapvg==" workbookSaltValue="mu273MGZzeXYE41qvfQ4Q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51" i="4"/>
  <c r="LT76" i="4"/>
  <c r="GQ51" i="4"/>
  <c r="LH30" i="4"/>
  <c r="BZ30" i="4"/>
  <c r="IE76" i="4"/>
  <c r="GQ30" i="4"/>
  <c r="BG30" i="4"/>
  <c r="LE76" i="4"/>
  <c r="FX30" i="4"/>
  <c r="AV76" i="4"/>
  <c r="KO51" i="4"/>
  <c r="KO30" i="4"/>
  <c r="HP76" i="4"/>
  <c r="BG51" i="4"/>
  <c r="FX51" i="4"/>
  <c r="JV30" i="4"/>
  <c r="HA76" i="4"/>
  <c r="AN51" i="4"/>
  <c r="FE30" i="4"/>
  <c r="FE51"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<sst xmlns="http://schemas.openxmlformats.org/spreadsheetml/2006/main" count="278" uniqueCount="137">
  <si>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</si>
  <si>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</si>
  <si>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</si>
  <si>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</si>
  <si>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</si>
  <si>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</si>
  <si>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</si>
  <si>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</si>
  <si>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</si>
  <si>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</si>
  <si>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</si>
  <si>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</si>
  <si>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</si>
  <si>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</si>
  <si>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</si>
  <si>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</si>
  <si>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</si>
  <si>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</si>
  <si>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</si>
  <si>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</si>
  <si>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</si>
  <si>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</si>
  <si>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</si>
  <si>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</si>
  <si>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</si>
  <si>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</si>
  <si>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</si>
  <si>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</si>
  <si>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</si>
  <si>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</si>
  <si>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</si>
  <si>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</si>
  <si>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</si>
  <si>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</si>
  <si>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</si>
  <si>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</si>
  <si>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</si>
  <si>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</si>
  <si>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</si>
  <si>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</si>
  <si>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</si>
  <si>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</si>
  <si>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</si>
  <si>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</si>
  <si>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</si>
  <si>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</si>
  <si>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</si>
  <si>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</si>
  <si>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</si>
  <si>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</si>
  <si>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</si>
  <si>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</si>
  <si>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</si>
  <si>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</si>
  <si>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</si>
  <si>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</si>
  <si>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</si>
  <si>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</si>
  <si>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</si>
  <si>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</si>
  <si>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</si>
  <si>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</si>
  <si>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</si>
  <si>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</si>
  <si>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</si>
  <si>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</si>
  <si>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</si>
  <si>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</si>
  <si>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</si>
  <si>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</si>
  <si>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</si>
  <si>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</si>
  <si>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</si>
  <si>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</si>
  <si>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</si>
  <si>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</si>
  <si>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</si>
  <si>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</si>
  <si>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</si>
  <si>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</si>
  <si>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</si>
  <si>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</si>
  <si>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</si>
  <si>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</si>
  <si>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</si>
  <si>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</si>
  <si>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</si>
  <si>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</si>
  <si>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</si>
  <si>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</si>
  <si>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</si>
  <si>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</si>
  <si>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</si>
  <si>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</si>
  <si>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</si>
  <si>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</si>
  <si>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</si>
  <si>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</si>
  <si>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</si>
  <si>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</si>
  <si>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</si>
  <si>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</si>
  <si>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</si>
  <si>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</si>
  <si>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</si>
  <si>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当該値(N-1)</t>
    <phoneticPr fontId="5"/>
  </si>
  <si>
    <t>当該値(N-2)</t>
    <phoneticPr fontId="5"/>
  </si>
  <si>
    <t>当該値(N-4)</t>
    <phoneticPr fontId="5"/>
  </si>
  <si>
    <t>当該値(N-1)</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</si>
  <si>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</si>
  <si>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</si>
  <si>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</si>
  <si>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</si>
  <si>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</si>
  <si>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</si>
  <si>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</si>
  <si>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</si>
  <si>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</si>
  <si>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</si>
  <si>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</si>
  <si>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</si>
  <si>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</si>
  <si>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</si>
  <si>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</si>
  <si>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</si>
  <si>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</si>
  <si>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</si>
  <si>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</si>
  <si>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</si>
  <si>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</si>
  <si>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</si>
  <si>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</si>
  <si>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</si>
  <si>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企業債の償還が終了したため、企業債残高対料金収入比率は0％となっている。</t>
    <rPh sb="1" eb="3">
      <t>キギョウ</t>
    </rPh>
    <rPh sb="3" eb="4">
      <t>サイ</t>
    </rPh>
    <rPh sb="5" eb="7">
      <t>ショウカン</t>
    </rPh>
    <rPh sb="8" eb="10">
      <t>シュウリョウ</t>
    </rPh>
    <rPh sb="15" eb="17">
      <t>キギョウ</t>
    </rPh>
    <rPh sb="17" eb="18">
      <t>サイ</t>
    </rPh>
    <rPh sb="18" eb="20">
      <t>ザンダカ</t>
    </rPh>
    <rPh sb="20" eb="21">
      <t>タイ</t>
    </rPh>
    <rPh sb="21" eb="23">
      <t>リョウキン</t>
    </rPh>
    <rPh sb="23" eb="25">
      <t>シュウニュウ</t>
    </rPh>
    <rPh sb="25" eb="27">
      <t>ヒリツ</t>
    </rPh>
    <phoneticPr fontId="5"/>
  </si>
  <si>
    <t>　アウガ駐車場は、市役所駅前庁舎や市民図書館等の公共施設が大部分を占めるアウガの附置義務駐車場となっており、庁舎等の利用者に対して駐車場利用料金を1時間無料としている影響等から、収益的収支比率については類似施設平均を下回っている。</t>
    <rPh sb="4" eb="7">
      <t>チュウシャジョウ</t>
    </rPh>
    <rPh sb="9" eb="12">
      <t>シヤクショ</t>
    </rPh>
    <rPh sb="12" eb="14">
      <t>エキマエ</t>
    </rPh>
    <rPh sb="14" eb="16">
      <t>チョウシャ</t>
    </rPh>
    <rPh sb="17" eb="19">
      <t>シミン</t>
    </rPh>
    <rPh sb="19" eb="22">
      <t>トショカン</t>
    </rPh>
    <rPh sb="22" eb="23">
      <t>ナド</t>
    </rPh>
    <rPh sb="24" eb="26">
      <t>コウキョウ</t>
    </rPh>
    <rPh sb="26" eb="28">
      <t>シセツ</t>
    </rPh>
    <rPh sb="29" eb="32">
      <t>ダイブブン</t>
    </rPh>
    <rPh sb="33" eb="34">
      <t>シ</t>
    </rPh>
    <rPh sb="40" eb="42">
      <t>フチ</t>
    </rPh>
    <rPh sb="42" eb="44">
      <t>ギム</t>
    </rPh>
    <rPh sb="44" eb="47">
      <t>チュウシャジョウ</t>
    </rPh>
    <rPh sb="54" eb="56">
      <t>チョウシャ</t>
    </rPh>
    <rPh sb="56" eb="57">
      <t>ナド</t>
    </rPh>
    <rPh sb="58" eb="61">
      <t>リヨウシャ</t>
    </rPh>
    <rPh sb="62" eb="63">
      <t>タイ</t>
    </rPh>
    <rPh sb="65" eb="68">
      <t>チュウシャジョウ</t>
    </rPh>
    <rPh sb="68" eb="70">
      <t>リヨウ</t>
    </rPh>
    <rPh sb="70" eb="72">
      <t>リョウキン</t>
    </rPh>
    <rPh sb="74" eb="76">
      <t>ジカン</t>
    </rPh>
    <rPh sb="89" eb="91">
      <t>シュウエキ</t>
    </rPh>
    <rPh sb="91" eb="92">
      <t>テキ</t>
    </rPh>
    <rPh sb="92" eb="94">
      <t>シュウシ</t>
    </rPh>
    <rPh sb="94" eb="96">
      <t>ヒリツ</t>
    </rPh>
    <rPh sb="101" eb="103">
      <t>ルイジ</t>
    </rPh>
    <rPh sb="103" eb="105">
      <t>シセツ</t>
    </rPh>
    <rPh sb="105" eb="107">
      <t>ヘイキン</t>
    </rPh>
    <phoneticPr fontId="5"/>
  </si>
  <si>
    <t>　アウガ駐車場は、市役所駅前庁舎や市民図書館等の公共施設が大部分を占めるアウガの附置義務駐車場となっており、庁舎等の利用者に対して駐車場利用料金を1時間無料としている影響等から、収益的収支比率が低い傾向にある。
　当該駐車場は、中心市街地に位置する駐車場として、広く利用される役割も担っていることから、今後も引き続き、適正な維持管理、監視カメラや巡回等による安全・安心の確保等、利用者の満足度向上により利用者増加を図り、収益的収支比率の改善に努めていく。</t>
    <rPh sb="4" eb="7">
      <t>チュウシャジョウ</t>
    </rPh>
    <rPh sb="97" eb="98">
      <t>ヒク</t>
    </rPh>
    <rPh sb="99" eb="101">
      <t>ケイコウ</t>
    </rPh>
    <rPh sb="107" eb="109">
      <t>トウガイ</t>
    </rPh>
    <rPh sb="109" eb="112">
      <t>チュウシャジョウ</t>
    </rPh>
    <rPh sb="114" eb="116">
      <t>チュウシン</t>
    </rPh>
    <rPh sb="116" eb="119">
      <t>シガイチ</t>
    </rPh>
    <rPh sb="120" eb="122">
      <t>イチ</t>
    </rPh>
    <rPh sb="124" eb="127">
      <t>チュウシャジョウ</t>
    </rPh>
    <rPh sb="131" eb="132">
      <t>ヒロ</t>
    </rPh>
    <rPh sb="133" eb="135">
      <t>リヨウ</t>
    </rPh>
    <rPh sb="138" eb="140">
      <t>ヤクワリ</t>
    </rPh>
    <rPh sb="141" eb="142">
      <t>ニナ</t>
    </rPh>
    <rPh sb="151" eb="153">
      <t>コンゴ</t>
    </rPh>
    <rPh sb="154" eb="155">
      <t>ヒ</t>
    </rPh>
    <rPh sb="156" eb="157">
      <t>ツヅ</t>
    </rPh>
    <rPh sb="159" eb="161">
      <t>テキセイ</t>
    </rPh>
    <rPh sb="162" eb="164">
      <t>イジ</t>
    </rPh>
    <rPh sb="164" eb="166">
      <t>カンリ</t>
    </rPh>
    <rPh sb="167" eb="169">
      <t>カンシ</t>
    </rPh>
    <rPh sb="173" eb="175">
      <t>ジュンカイ</t>
    </rPh>
    <rPh sb="175" eb="176">
      <t>ナド</t>
    </rPh>
    <rPh sb="179" eb="181">
      <t>アンゼン</t>
    </rPh>
    <rPh sb="182" eb="184">
      <t>アンシン</t>
    </rPh>
    <rPh sb="185" eb="188">
      <t>カクホナド</t>
    </rPh>
    <rPh sb="189" eb="192">
      <t>リヨウシャ</t>
    </rPh>
    <rPh sb="193" eb="196">
      <t>マンゾクド</t>
    </rPh>
    <rPh sb="196" eb="198">
      <t>コウジョウ</t>
    </rPh>
    <rPh sb="201" eb="204">
      <t>リヨウシャ</t>
    </rPh>
    <rPh sb="204" eb="206">
      <t>ゾウカ</t>
    </rPh>
    <rPh sb="207" eb="208">
      <t>ハカ</t>
    </rPh>
    <rPh sb="210" eb="213">
      <t>シュウエキテキ</t>
    </rPh>
    <rPh sb="213" eb="215">
      <t>シュウシ</t>
    </rPh>
    <rPh sb="215" eb="217">
      <t>ヒリツ</t>
    </rPh>
    <rPh sb="218" eb="220">
      <t>カイゼン</t>
    </rPh>
    <rPh sb="221" eb="222">
      <t>ツト</t>
    </rPh>
    <phoneticPr fontId="5"/>
  </si>
  <si>
    <t>　稼働率は、新型コロナウイルス感染症拡大の影響を受け、令和2年度と令和3年度は減少したものの、令和4年度に入り、新型コロナウイルス感染症の感染者数が一定程度落ち着きを見せたことにより、増加傾向になっている。
　令和4年度稼働率は、新型コロナウイルスの影響前の令和元年度の水準まで回復していないものの、依然として、類似施設平均の162.9％を大きく上回り、240.8％と高い水準を維持し、駐車場としての需要は高いものとなっている。</t>
    <rPh sb="1" eb="3">
      <t>カドウ</t>
    </rPh>
    <rPh sb="3" eb="4">
      <t>リツ</t>
    </rPh>
    <rPh sb="105" eb="107">
      <t>レイワ</t>
    </rPh>
    <rPh sb="108" eb="110">
      <t>ネンド</t>
    </rPh>
    <rPh sb="110" eb="112">
      <t>カドウ</t>
    </rPh>
    <rPh sb="112" eb="113">
      <t>リツ</t>
    </rPh>
    <rPh sb="115" eb="117">
      <t>シンガタ</t>
    </rPh>
    <rPh sb="125" eb="127">
      <t>エイキョウ</t>
    </rPh>
    <rPh sb="127" eb="128">
      <t>マエ</t>
    </rPh>
    <rPh sb="129" eb="131">
      <t>レイワ</t>
    </rPh>
    <rPh sb="131" eb="133">
      <t>ガンネン</t>
    </rPh>
    <rPh sb="133" eb="134">
      <t>ド</t>
    </rPh>
    <rPh sb="135" eb="137">
      <t>スイジュン</t>
    </rPh>
    <rPh sb="139" eb="141">
      <t>カイフク</t>
    </rPh>
    <rPh sb="150" eb="152">
      <t>イゼン</t>
    </rPh>
    <rPh sb="156" eb="158">
      <t>ルイジ</t>
    </rPh>
    <rPh sb="158" eb="160">
      <t>シセツ</t>
    </rPh>
    <rPh sb="160" eb="162">
      <t>ヘイキン</t>
    </rPh>
    <rPh sb="170" eb="171">
      <t>オオ</t>
    </rPh>
    <rPh sb="173" eb="175">
      <t>ウワマワ</t>
    </rPh>
    <rPh sb="184" eb="185">
      <t>タカ</t>
    </rPh>
    <rPh sb="186" eb="188">
      <t>スイジュン</t>
    </rPh>
    <rPh sb="189" eb="191">
      <t>イジ</t>
    </rPh>
    <rPh sb="193" eb="196">
      <t>チュウシャジョウ</t>
    </rPh>
    <rPh sb="200" eb="202">
      <t>ジュヨウ</t>
    </rPh>
    <rPh sb="203" eb="204">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</si>
</sst>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c:v>
                </c:pt>
                <c:pt idx="1">
                  <c:v>14.4</c:v>
                </c:pt>
                <c:pt idx="2">
                  <c:v>11.1</c:v>
                </c:pt>
                <c:pt idx="3">
                  <c:v>13.9</c:v>
                </c:pt>
                <c:pt idx="4">
                  <c:v>16.7</c:v>
                </c:pt>
              </c:numCache>
            </c:numRef>
          </c:val>
          <c:extLst xmlns:c16r2="http://schemas.microsoft.com/office/drawing/2015/06/chart">
            <c:ext xmlns:c16="http://schemas.microsoft.com/office/drawing/2014/chart" uri="{C3380CC4-5D6E-409C-BE32-E72D297353CC}">
              <c16:uniqueId val="{00000000-A7E7-4996-A1F0-1A5FFA703CD0}"/>
            </c:ext>
          </c:extLst>
        </c:ser>
        <c:dLbls>
          <c:showLegendKey val="0"/>
          <c:showVal val="0"/>
          <c:showCatName val="0"/>
          <c:showSerName val="0"/>
          <c:showPercent val="0"/>
          <c:showBubbleSize val="0"/>
        </c:dLbls>
        <c:gapWidth val="150"/>
        <c:axId val="221473848"/>
        <c:axId val="2214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xmlns:c16r2="http://schemas.microsoft.com/office/drawing/2015/06/chart">
            <c:ext xmlns:c16="http://schemas.microsoft.com/office/drawing/2014/chart" uri="{C3380CC4-5D6E-409C-BE32-E72D297353CC}">
              <c16:uniqueId val="{00000001-A7E7-4996-A1F0-1A5FFA703CD0}"/>
            </c:ext>
          </c:extLst>
        </c:ser>
        <c:dLbls>
          <c:showLegendKey val="0"/>
          <c:showVal val="0"/>
          <c:showCatName val="0"/>
          <c:showSerName val="0"/>
          <c:showPercent val="0"/>
          <c:showBubbleSize val="0"/>
        </c:dLbls>
        <c:marker val="1"/>
        <c:smooth val="0"/>
        <c:axId val="221473848"/>
        <c:axId val="221474240"/>
      </c:lineChart>
      <c:catAx>
        <c:axId val="221473848"/>
        <c:scaling>
          <c:orientation val="minMax"/>
        </c:scaling>
        <c:delete val="1"/>
        <c:axPos val="b"/>
        <c:numFmt formatCode="General" sourceLinked="1"/>
        <c:majorTickMark val="none"/>
        <c:minorTickMark val="none"/>
        <c:tickLblPos val="none"/>
        <c:crossAx val="221474240"/>
        <c:crosses val="autoZero"/>
        <c:auto val="1"/>
        <c:lblAlgn val="ctr"/>
        <c:lblOffset val="100"/>
        <c:noMultiLvlLbl val="1"/>
      </c:catAx>
      <c:valAx>
        <c:axId val="22147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7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611.6</c:v>
                </c:pt>
                <c:pt idx="1">
                  <c:v>340.5</c:v>
                </c:pt>
                <c:pt idx="2">
                  <c:v>231.9</c:v>
                </c:pt>
                <c:pt idx="3">
                  <c:v>113.4</c:v>
                </c:pt>
                <c:pt idx="4">
                  <c:v>0</c:v>
                </c:pt>
              </c:numCache>
            </c:numRef>
          </c:val>
          <c:extLst xmlns:c16r2="http://schemas.microsoft.com/office/drawing/2015/06/chart">
            <c:ext xmlns:c16="http://schemas.microsoft.com/office/drawing/2014/chart" uri="{C3380CC4-5D6E-409C-BE32-E72D297353CC}">
              <c16:uniqueId val="{00000000-DAC6-4749-A5BF-BE8CA1F51AB7}"/>
            </c:ext>
          </c:extLst>
        </c:ser>
        <c:dLbls>
          <c:showLegendKey val="0"/>
          <c:showVal val="0"/>
          <c:showCatName val="0"/>
          <c:showSerName val="0"/>
          <c:showPercent val="0"/>
          <c:showBubbleSize val="0"/>
        </c:dLbls>
        <c:gapWidth val="150"/>
        <c:axId val="221474632"/>
        <c:axId val="2214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xmlns:c16r2="http://schemas.microsoft.com/office/drawing/2015/06/chart">
            <c:ext xmlns:c16="http://schemas.microsoft.com/office/drawing/2014/chart" uri="{C3380CC4-5D6E-409C-BE32-E72D297353CC}">
              <c16:uniqueId val="{00000001-DAC6-4749-A5BF-BE8CA1F51AB7}"/>
            </c:ext>
          </c:extLst>
        </c:ser>
        <c:dLbls>
          <c:showLegendKey val="0"/>
          <c:showVal val="0"/>
          <c:showCatName val="0"/>
          <c:showSerName val="0"/>
          <c:showPercent val="0"/>
          <c:showBubbleSize val="0"/>
        </c:dLbls>
        <c:marker val="1"/>
        <c:smooth val="0"/>
        <c:axId val="221474632"/>
        <c:axId val="221475024"/>
      </c:lineChart>
      <c:catAx>
        <c:axId val="221474632"/>
        <c:scaling>
          <c:orientation val="minMax"/>
        </c:scaling>
        <c:delete val="1"/>
        <c:axPos val="b"/>
        <c:numFmt formatCode="General" sourceLinked="1"/>
        <c:majorTickMark val="none"/>
        <c:minorTickMark val="none"/>
        <c:tickLblPos val="none"/>
        <c:crossAx val="221475024"/>
        <c:crosses val="autoZero"/>
        <c:auto val="1"/>
        <c:lblAlgn val="ctr"/>
        <c:lblOffset val="100"/>
        <c:noMultiLvlLbl val="1"/>
      </c:catAx>
      <c:valAx>
        <c:axId val="22147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7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54-43A4-8B15-D2AE7E02FE5D}"/>
            </c:ext>
          </c:extLst>
        </c:ser>
        <c:dLbls>
          <c:showLegendKey val="0"/>
          <c:showVal val="0"/>
          <c:showCatName val="0"/>
          <c:showSerName val="0"/>
          <c:showPercent val="0"/>
          <c:showBubbleSize val="0"/>
        </c:dLbls>
        <c:gapWidth val="150"/>
        <c:axId val="223482464"/>
        <c:axId val="22348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54-43A4-8B15-D2AE7E02FE5D}"/>
            </c:ext>
          </c:extLst>
        </c:ser>
        <c:dLbls>
          <c:showLegendKey val="0"/>
          <c:showVal val="0"/>
          <c:showCatName val="0"/>
          <c:showSerName val="0"/>
          <c:showPercent val="0"/>
          <c:showBubbleSize val="0"/>
        </c:dLbls>
        <c:marker val="1"/>
        <c:smooth val="0"/>
        <c:axId val="223482464"/>
        <c:axId val="223482072"/>
      </c:lineChart>
      <c:catAx>
        <c:axId val="223482464"/>
        <c:scaling>
          <c:orientation val="minMax"/>
        </c:scaling>
        <c:delete val="1"/>
        <c:axPos val="b"/>
        <c:numFmt formatCode="General" sourceLinked="1"/>
        <c:majorTickMark val="none"/>
        <c:minorTickMark val="none"/>
        <c:tickLblPos val="none"/>
        <c:crossAx val="223482072"/>
        <c:crosses val="autoZero"/>
        <c:auto val="1"/>
        <c:lblAlgn val="ctr"/>
        <c:lblOffset val="100"/>
        <c:noMultiLvlLbl val="1"/>
      </c:catAx>
      <c:valAx>
        <c:axId val="22348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8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B88-4BAE-8C31-3DC0C522F1FA}"/>
            </c:ext>
          </c:extLst>
        </c:ser>
        <c:dLbls>
          <c:showLegendKey val="0"/>
          <c:showVal val="0"/>
          <c:showCatName val="0"/>
          <c:showSerName val="0"/>
          <c:showPercent val="0"/>
          <c:showBubbleSize val="0"/>
        </c:dLbls>
        <c:gapWidth val="150"/>
        <c:axId val="223480896"/>
        <c:axId val="22348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B88-4BAE-8C31-3DC0C522F1FA}"/>
            </c:ext>
          </c:extLst>
        </c:ser>
        <c:dLbls>
          <c:showLegendKey val="0"/>
          <c:showVal val="0"/>
          <c:showCatName val="0"/>
          <c:showSerName val="0"/>
          <c:showPercent val="0"/>
          <c:showBubbleSize val="0"/>
        </c:dLbls>
        <c:marker val="1"/>
        <c:smooth val="0"/>
        <c:axId val="223480896"/>
        <c:axId val="223485992"/>
      </c:lineChart>
      <c:catAx>
        <c:axId val="223480896"/>
        <c:scaling>
          <c:orientation val="minMax"/>
        </c:scaling>
        <c:delete val="1"/>
        <c:axPos val="b"/>
        <c:numFmt formatCode="General" sourceLinked="1"/>
        <c:majorTickMark val="none"/>
        <c:minorTickMark val="none"/>
        <c:tickLblPos val="none"/>
        <c:crossAx val="223485992"/>
        <c:crosses val="autoZero"/>
        <c:auto val="1"/>
        <c:lblAlgn val="ctr"/>
        <c:lblOffset val="100"/>
        <c:noMultiLvlLbl val="1"/>
      </c:catAx>
      <c:valAx>
        <c:axId val="22348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8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38.6</c:v>
                </c:pt>
                <c:pt idx="1">
                  <c:v>41.4</c:v>
                </c:pt>
                <c:pt idx="2">
                  <c:v>96</c:v>
                </c:pt>
                <c:pt idx="3">
                  <c:v>79</c:v>
                </c:pt>
                <c:pt idx="4">
                  <c:v>74.3</c:v>
                </c:pt>
              </c:numCache>
            </c:numRef>
          </c:val>
          <c:extLst xmlns:c16r2="http://schemas.microsoft.com/office/drawing/2015/06/chart">
            <c:ext xmlns:c16="http://schemas.microsoft.com/office/drawing/2014/chart" uri="{C3380CC4-5D6E-409C-BE32-E72D297353CC}">
              <c16:uniqueId val="{00000000-9708-42D0-8EAB-E765996AD256}"/>
            </c:ext>
          </c:extLst>
        </c:ser>
        <c:dLbls>
          <c:showLegendKey val="0"/>
          <c:showVal val="0"/>
          <c:showCatName val="0"/>
          <c:showSerName val="0"/>
          <c:showPercent val="0"/>
          <c:showBubbleSize val="0"/>
        </c:dLbls>
        <c:gapWidth val="150"/>
        <c:axId val="223481288"/>
        <c:axId val="22348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xmlns:c16r2="http://schemas.microsoft.com/office/drawing/2015/06/chart">
            <c:ext xmlns:c16="http://schemas.microsoft.com/office/drawing/2014/chart" uri="{C3380CC4-5D6E-409C-BE32-E72D297353CC}">
              <c16:uniqueId val="{00000001-9708-42D0-8EAB-E765996AD256}"/>
            </c:ext>
          </c:extLst>
        </c:ser>
        <c:dLbls>
          <c:showLegendKey val="0"/>
          <c:showVal val="0"/>
          <c:showCatName val="0"/>
          <c:showSerName val="0"/>
          <c:showPercent val="0"/>
          <c:showBubbleSize val="0"/>
        </c:dLbls>
        <c:marker val="1"/>
        <c:smooth val="0"/>
        <c:axId val="223481288"/>
        <c:axId val="223486384"/>
      </c:lineChart>
      <c:catAx>
        <c:axId val="223481288"/>
        <c:scaling>
          <c:orientation val="minMax"/>
        </c:scaling>
        <c:delete val="1"/>
        <c:axPos val="b"/>
        <c:numFmt formatCode="General" sourceLinked="1"/>
        <c:majorTickMark val="none"/>
        <c:minorTickMark val="none"/>
        <c:tickLblPos val="none"/>
        <c:crossAx val="223486384"/>
        <c:crosses val="autoZero"/>
        <c:auto val="1"/>
        <c:lblAlgn val="ctr"/>
        <c:lblOffset val="100"/>
        <c:noMultiLvlLbl val="1"/>
      </c:catAx>
      <c:valAx>
        <c:axId val="22348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8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220</c:v>
                </c:pt>
                <c:pt idx="1">
                  <c:v>245</c:v>
                </c:pt>
                <c:pt idx="2">
                  <c:v>390</c:v>
                </c:pt>
                <c:pt idx="3">
                  <c:v>379</c:v>
                </c:pt>
                <c:pt idx="4">
                  <c:v>320</c:v>
                </c:pt>
              </c:numCache>
            </c:numRef>
          </c:val>
          <c:extLst xmlns:c16r2="http://schemas.microsoft.com/office/drawing/2015/06/chart">
            <c:ext xmlns:c16="http://schemas.microsoft.com/office/drawing/2014/chart" uri="{C3380CC4-5D6E-409C-BE32-E72D297353CC}">
              <c16:uniqueId val="{00000000-43F8-4691-B309-6885FD673B1B}"/>
            </c:ext>
          </c:extLst>
        </c:ser>
        <c:dLbls>
          <c:showLegendKey val="0"/>
          <c:showVal val="0"/>
          <c:showCatName val="0"/>
          <c:showSerName val="0"/>
          <c:showPercent val="0"/>
          <c:showBubbleSize val="0"/>
        </c:dLbls>
        <c:gapWidth val="150"/>
        <c:axId val="223479720"/>
        <c:axId val="22348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xmlns:c16r2="http://schemas.microsoft.com/office/drawing/2015/06/chart">
            <c:ext xmlns:c16="http://schemas.microsoft.com/office/drawing/2014/chart" uri="{C3380CC4-5D6E-409C-BE32-E72D297353CC}">
              <c16:uniqueId val="{00000001-43F8-4691-B309-6885FD673B1B}"/>
            </c:ext>
          </c:extLst>
        </c:ser>
        <c:dLbls>
          <c:showLegendKey val="0"/>
          <c:showVal val="0"/>
          <c:showCatName val="0"/>
          <c:showSerName val="0"/>
          <c:showPercent val="0"/>
          <c:showBubbleSize val="0"/>
        </c:dLbls>
        <c:marker val="1"/>
        <c:smooth val="0"/>
        <c:axId val="223479720"/>
        <c:axId val="223483248"/>
      </c:lineChart>
      <c:catAx>
        <c:axId val="223479720"/>
        <c:scaling>
          <c:orientation val="minMax"/>
        </c:scaling>
        <c:delete val="1"/>
        <c:axPos val="b"/>
        <c:numFmt formatCode="General" sourceLinked="1"/>
        <c:majorTickMark val="none"/>
        <c:minorTickMark val="none"/>
        <c:tickLblPos val="none"/>
        <c:crossAx val="223483248"/>
        <c:crosses val="autoZero"/>
        <c:auto val="1"/>
        <c:lblAlgn val="ctr"/>
        <c:lblOffset val="100"/>
        <c:noMultiLvlLbl val="1"/>
      </c:catAx>
      <c:valAx>
        <c:axId val="22348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47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265.5</c:v>
                </c:pt>
                <c:pt idx="1">
                  <c:v>264</c:v>
                </c:pt>
                <c:pt idx="2">
                  <c:v>225.1</c:v>
                </c:pt>
                <c:pt idx="3">
                  <c:v>215.5</c:v>
                </c:pt>
                <c:pt idx="4">
                  <c:v>240.8</c:v>
                </c:pt>
              </c:numCache>
            </c:numRef>
          </c:val>
          <c:extLst xmlns:c16r2="http://schemas.microsoft.com/office/drawing/2015/06/chart">
            <c:ext xmlns:c16="http://schemas.microsoft.com/office/drawing/2014/chart" uri="{C3380CC4-5D6E-409C-BE32-E72D297353CC}">
              <c16:uniqueId val="{00000000-8A86-40DC-9093-06B73ED27438}"/>
            </c:ext>
          </c:extLst>
        </c:ser>
        <c:dLbls>
          <c:showLegendKey val="0"/>
          <c:showVal val="0"/>
          <c:showCatName val="0"/>
          <c:showSerName val="0"/>
          <c:showPercent val="0"/>
          <c:showBubbleSize val="0"/>
        </c:dLbls>
        <c:gapWidth val="150"/>
        <c:axId val="223484032"/>
        <c:axId val="22348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xmlns:c16r2="http://schemas.microsoft.com/office/drawing/2015/06/chart">
            <c:ext xmlns:c16="http://schemas.microsoft.com/office/drawing/2014/chart" uri="{C3380CC4-5D6E-409C-BE32-E72D297353CC}">
              <c16:uniqueId val="{00000001-8A86-40DC-9093-06B73ED27438}"/>
            </c:ext>
          </c:extLst>
        </c:ser>
        <c:dLbls>
          <c:showLegendKey val="0"/>
          <c:showVal val="0"/>
          <c:showCatName val="0"/>
          <c:showSerName val="0"/>
          <c:showPercent val="0"/>
          <c:showBubbleSize val="0"/>
        </c:dLbls>
        <c:marker val="1"/>
        <c:smooth val="0"/>
        <c:axId val="223484032"/>
        <c:axId val="223484424"/>
      </c:lineChart>
      <c:catAx>
        <c:axId val="223484032"/>
        <c:scaling>
          <c:orientation val="minMax"/>
        </c:scaling>
        <c:delete val="1"/>
        <c:axPos val="b"/>
        <c:numFmt formatCode="General" sourceLinked="1"/>
        <c:majorTickMark val="none"/>
        <c:minorTickMark val="none"/>
        <c:tickLblPos val="none"/>
        <c:crossAx val="223484424"/>
        <c:crosses val="autoZero"/>
        <c:auto val="1"/>
        <c:lblAlgn val="ctr"/>
        <c:lblOffset val="100"/>
        <c:noMultiLvlLbl val="1"/>
      </c:catAx>
      <c:valAx>
        <c:axId val="22348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-356.1</c:v>
                </c:pt>
                <c:pt idx="1">
                  <c:v>-419.7</c:v>
                </c:pt>
                <c:pt idx="2">
                  <c:v>-727.8</c:v>
                </c:pt>
                <c:pt idx="3">
                  <c:v>-686.8</c:v>
                </c:pt>
                <c:pt idx="4">
                  <c:v>-527.5</c:v>
                </c:pt>
              </c:numCache>
            </c:numRef>
          </c:val>
          <c:extLst xmlns:c16r2="http://schemas.microsoft.com/office/drawing/2015/06/chart">
            <c:ext xmlns:c16="http://schemas.microsoft.com/office/drawing/2014/chart" uri="{C3380CC4-5D6E-409C-BE32-E72D297353CC}">
              <c16:uniqueId val="{00000000-15B1-4AD3-B7D9-12C11E953310}"/>
            </c:ext>
          </c:extLst>
        </c:ser>
        <c:dLbls>
          <c:showLegendKey val="0"/>
          <c:showVal val="0"/>
          <c:showCatName val="0"/>
          <c:showSerName val="0"/>
          <c:showPercent val="0"/>
          <c:showBubbleSize val="0"/>
        </c:dLbls>
        <c:gapWidth val="150"/>
        <c:axId val="223146288"/>
        <c:axId val="2231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xmlns:c16r2="http://schemas.microsoft.com/office/drawing/2015/06/chart">
            <c:ext xmlns:c16="http://schemas.microsoft.com/office/drawing/2014/chart" uri="{C3380CC4-5D6E-409C-BE32-E72D297353CC}">
              <c16:uniqueId val="{00000001-15B1-4AD3-B7D9-12C11E953310}"/>
            </c:ext>
          </c:extLst>
        </c:ser>
        <c:dLbls>
          <c:showLegendKey val="0"/>
          <c:showVal val="0"/>
          <c:showCatName val="0"/>
          <c:showSerName val="0"/>
          <c:showPercent val="0"/>
          <c:showBubbleSize val="0"/>
        </c:dLbls>
        <c:marker val="1"/>
        <c:smooth val="0"/>
        <c:axId val="223146288"/>
        <c:axId val="223145504"/>
      </c:lineChart>
      <c:catAx>
        <c:axId val="223146288"/>
        <c:scaling>
          <c:orientation val="minMax"/>
        </c:scaling>
        <c:delete val="1"/>
        <c:axPos val="b"/>
        <c:numFmt formatCode="General" sourceLinked="1"/>
        <c:majorTickMark val="none"/>
        <c:minorTickMark val="none"/>
        <c:tickLblPos val="none"/>
        <c:crossAx val="223145504"/>
        <c:crosses val="autoZero"/>
        <c:auto val="1"/>
        <c:lblAlgn val="ctr"/>
        <c:lblOffset val="100"/>
        <c:noMultiLvlLbl val="1"/>
      </c:catAx>
      <c:valAx>
        <c:axId val="22314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4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-129120</c:v>
                </c:pt>
                <c:pt idx="1">
                  <c:v>-142290</c:v>
                </c:pt>
                <c:pt idx="2">
                  <c:v>-148215</c:v>
                </c:pt>
                <c:pt idx="3">
                  <c:v>-144558</c:v>
                </c:pt>
                <c:pt idx="4">
                  <c:v>-139707</c:v>
                </c:pt>
              </c:numCache>
            </c:numRef>
          </c:val>
          <c:extLst xmlns:c16r2="http://schemas.microsoft.com/office/drawing/2015/06/chart">
            <c:ext xmlns:c16="http://schemas.microsoft.com/office/drawing/2014/chart" uri="{C3380CC4-5D6E-409C-BE32-E72D297353CC}">
              <c16:uniqueId val="{00000000-39F6-458B-A38E-EA1FC87416C7}"/>
            </c:ext>
          </c:extLst>
        </c:ser>
        <c:dLbls>
          <c:showLegendKey val="0"/>
          <c:showVal val="0"/>
          <c:showCatName val="0"/>
          <c:showSerName val="0"/>
          <c:showPercent val="0"/>
          <c:showBubbleSize val="0"/>
        </c:dLbls>
        <c:gapWidth val="150"/>
        <c:axId val="223144328"/>
        <c:axId val="2231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xmlns:c16r2="http://schemas.microsoft.com/office/drawing/2015/06/chart">
            <c:ext xmlns:c16="http://schemas.microsoft.com/office/drawing/2014/chart" uri="{C3380CC4-5D6E-409C-BE32-E72D297353CC}">
              <c16:uniqueId val="{00000001-39F6-458B-A38E-EA1FC87416C7}"/>
            </c:ext>
          </c:extLst>
        </c:ser>
        <c:dLbls>
          <c:showLegendKey val="0"/>
          <c:showVal val="0"/>
          <c:showCatName val="0"/>
          <c:showSerName val="0"/>
          <c:showPercent val="0"/>
          <c:showBubbleSize val="0"/>
        </c:dLbls>
        <c:marker val="1"/>
        <c:smooth val="0"/>
        <c:axId val="223144328"/>
        <c:axId val="223147072"/>
      </c:lineChart>
      <c:catAx>
        <c:axId val="223144328"/>
        <c:scaling>
          <c:orientation val="minMax"/>
        </c:scaling>
        <c:delete val="1"/>
        <c:axPos val="b"/>
        <c:numFmt formatCode="General" sourceLinked="1"/>
        <c:majorTickMark val="none"/>
        <c:minorTickMark val="none"/>
        <c:tickLblPos val="none"/>
        <c:crossAx val="223147072"/>
        <c:crosses val="autoZero"/>
        <c:auto val="1"/>
        <c:lblAlgn val="ctr"/>
        <c:lblOffset val="100"/>
        <c:noMultiLvlLbl val="1"/>
      </c:catAx>
      <c:valAx>
        <c:axId val="223147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14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青森県青森市　アウガ駐車場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16461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v>
      </c>
      <c r="V31" s="98"/>
      <c r="W31" s="98"/>
      <c r="X31" s="98"/>
      <c r="Y31" s="98"/>
      <c r="Z31" s="98"/>
      <c r="AA31" s="98"/>
      <c r="AB31" s="98"/>
      <c r="AC31" s="98"/>
      <c r="AD31" s="98"/>
      <c r="AE31" s="98"/>
      <c r="AF31" s="98"/>
      <c r="AG31" s="98"/>
      <c r="AH31" s="98"/>
      <c r="AI31" s="98"/>
      <c r="AJ31" s="98"/>
      <c r="AK31" s="98"/>
      <c r="AL31" s="98"/>
      <c r="AM31" s="98"/>
      <c r="AN31" s="98">
        <f>データ!Z7</f>
        <v>14.4</v>
      </c>
      <c r="AO31" s="98"/>
      <c r="AP31" s="98"/>
      <c r="AQ31" s="98"/>
      <c r="AR31" s="98"/>
      <c r="AS31" s="98"/>
      <c r="AT31" s="98"/>
      <c r="AU31" s="98"/>
      <c r="AV31" s="98"/>
      <c r="AW31" s="98"/>
      <c r="AX31" s="98"/>
      <c r="AY31" s="98"/>
      <c r="AZ31" s="98"/>
      <c r="BA31" s="98"/>
      <c r="BB31" s="98"/>
      <c r="BC31" s="98"/>
      <c r="BD31" s="98"/>
      <c r="BE31" s="98"/>
      <c r="BF31" s="98"/>
      <c r="BG31" s="98">
        <f>データ!AA7</f>
        <v>11.1</v>
      </c>
      <c r="BH31" s="98"/>
      <c r="BI31" s="98"/>
      <c r="BJ31" s="98"/>
      <c r="BK31" s="98"/>
      <c r="BL31" s="98"/>
      <c r="BM31" s="98"/>
      <c r="BN31" s="98"/>
      <c r="BO31" s="98"/>
      <c r="BP31" s="98"/>
      <c r="BQ31" s="98"/>
      <c r="BR31" s="98"/>
      <c r="BS31" s="98"/>
      <c r="BT31" s="98"/>
      <c r="BU31" s="98"/>
      <c r="BV31" s="98"/>
      <c r="BW31" s="98"/>
      <c r="BX31" s="98"/>
      <c r="BY31" s="98"/>
      <c r="BZ31" s="98">
        <f>データ!AB7</f>
        <v>13.9</v>
      </c>
      <c r="CA31" s="98"/>
      <c r="CB31" s="98"/>
      <c r="CC31" s="98"/>
      <c r="CD31" s="98"/>
      <c r="CE31" s="98"/>
      <c r="CF31" s="98"/>
      <c r="CG31" s="98"/>
      <c r="CH31" s="98"/>
      <c r="CI31" s="98"/>
      <c r="CJ31" s="98"/>
      <c r="CK31" s="98"/>
      <c r="CL31" s="98"/>
      <c r="CM31" s="98"/>
      <c r="CN31" s="98"/>
      <c r="CO31" s="98"/>
      <c r="CP31" s="98"/>
      <c r="CQ31" s="98"/>
      <c r="CR31" s="98"/>
      <c r="CS31" s="98">
        <f>データ!AC7</f>
        <v>16.7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38.6</v>
      </c>
      <c r="EM31" s="98"/>
      <c r="EN31" s="98"/>
      <c r="EO31" s="98"/>
      <c r="EP31" s="98"/>
      <c r="EQ31" s="98"/>
      <c r="ER31" s="98"/>
      <c r="ES31" s="98"/>
      <c r="ET31" s="98"/>
      <c r="EU31" s="98"/>
      <c r="EV31" s="98"/>
      <c r="EW31" s="98"/>
      <c r="EX31" s="98"/>
      <c r="EY31" s="98"/>
      <c r="EZ31" s="98"/>
      <c r="FA31" s="98"/>
      <c r="FB31" s="98"/>
      <c r="FC31" s="98"/>
      <c r="FD31" s="98"/>
      <c r="FE31" s="98">
        <f>データ!AK7</f>
        <v>41.4</v>
      </c>
      <c r="FF31" s="98"/>
      <c r="FG31" s="98"/>
      <c r="FH31" s="98"/>
      <c r="FI31" s="98"/>
      <c r="FJ31" s="98"/>
      <c r="FK31" s="98"/>
      <c r="FL31" s="98"/>
      <c r="FM31" s="98"/>
      <c r="FN31" s="98"/>
      <c r="FO31" s="98"/>
      <c r="FP31" s="98"/>
      <c r="FQ31" s="98"/>
      <c r="FR31" s="98"/>
      <c r="FS31" s="98"/>
      <c r="FT31" s="98"/>
      <c r="FU31" s="98"/>
      <c r="FV31" s="98"/>
      <c r="FW31" s="98"/>
      <c r="FX31" s="98">
        <f>データ!AL7</f>
        <v>96</v>
      </c>
      <c r="FY31" s="98"/>
      <c r="FZ31" s="98"/>
      <c r="GA31" s="98"/>
      <c r="GB31" s="98"/>
      <c r="GC31" s="98"/>
      <c r="GD31" s="98"/>
      <c r="GE31" s="98"/>
      <c r="GF31" s="98"/>
      <c r="GG31" s="98"/>
      <c r="GH31" s="98"/>
      <c r="GI31" s="98"/>
      <c r="GJ31" s="98"/>
      <c r="GK31" s="98"/>
      <c r="GL31" s="98"/>
      <c r="GM31" s="98"/>
      <c r="GN31" s="98"/>
      <c r="GO31" s="98"/>
      <c r="GP31" s="98"/>
      <c r="GQ31" s="98">
        <f>データ!AM7</f>
        <v>79</v>
      </c>
      <c r="GR31" s="98"/>
      <c r="GS31" s="98"/>
      <c r="GT31" s="98"/>
      <c r="GU31" s="98"/>
      <c r="GV31" s="98"/>
      <c r="GW31" s="98"/>
      <c r="GX31" s="98"/>
      <c r="GY31" s="98"/>
      <c r="GZ31" s="98"/>
      <c r="HA31" s="98"/>
      <c r="HB31" s="98"/>
      <c r="HC31" s="98"/>
      <c r="HD31" s="98"/>
      <c r="HE31" s="98"/>
      <c r="HF31" s="98"/>
      <c r="HG31" s="98"/>
      <c r="HH31" s="98"/>
      <c r="HI31" s="98"/>
      <c r="HJ31" s="98">
        <f>データ!AN7</f>
        <v>74.3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265.5</v>
      </c>
      <c r="JD31" s="67"/>
      <c r="JE31" s="67"/>
      <c r="JF31" s="67"/>
      <c r="JG31" s="67"/>
      <c r="JH31" s="67"/>
      <c r="JI31" s="67"/>
      <c r="JJ31" s="67"/>
      <c r="JK31" s="67"/>
      <c r="JL31" s="67"/>
      <c r="JM31" s="67"/>
      <c r="JN31" s="67"/>
      <c r="JO31" s="67"/>
      <c r="JP31" s="67"/>
      <c r="JQ31" s="67"/>
      <c r="JR31" s="67"/>
      <c r="JS31" s="67"/>
      <c r="JT31" s="67"/>
      <c r="JU31" s="68"/>
      <c r="JV31" s="66">
        <f>データ!DL7</f>
        <v>264</v>
      </c>
      <c r="JW31" s="67"/>
      <c r="JX31" s="67"/>
      <c r="JY31" s="67"/>
      <c r="JZ31" s="67"/>
      <c r="KA31" s="67"/>
      <c r="KB31" s="67"/>
      <c r="KC31" s="67"/>
      <c r="KD31" s="67"/>
      <c r="KE31" s="67"/>
      <c r="KF31" s="67"/>
      <c r="KG31" s="67"/>
      <c r="KH31" s="67"/>
      <c r="KI31" s="67"/>
      <c r="KJ31" s="67"/>
      <c r="KK31" s="67"/>
      <c r="KL31" s="67"/>
      <c r="KM31" s="67"/>
      <c r="KN31" s="68"/>
      <c r="KO31" s="66">
        <f>データ!DM7</f>
        <v>225.1</v>
      </c>
      <c r="KP31" s="67"/>
      <c r="KQ31" s="67"/>
      <c r="KR31" s="67"/>
      <c r="KS31" s="67"/>
      <c r="KT31" s="67"/>
      <c r="KU31" s="67"/>
      <c r="KV31" s="67"/>
      <c r="KW31" s="67"/>
      <c r="KX31" s="67"/>
      <c r="KY31" s="67"/>
      <c r="KZ31" s="67"/>
      <c r="LA31" s="67"/>
      <c r="LB31" s="67"/>
      <c r="LC31" s="67"/>
      <c r="LD31" s="67"/>
      <c r="LE31" s="67"/>
      <c r="LF31" s="67"/>
      <c r="LG31" s="68"/>
      <c r="LH31" s="66">
        <f>データ!DN7</f>
        <v>215.5</v>
      </c>
      <c r="LI31" s="67"/>
      <c r="LJ31" s="67"/>
      <c r="LK31" s="67"/>
      <c r="LL31" s="67"/>
      <c r="LM31" s="67"/>
      <c r="LN31" s="67"/>
      <c r="LO31" s="67"/>
      <c r="LP31" s="67"/>
      <c r="LQ31" s="67"/>
      <c r="LR31" s="67"/>
      <c r="LS31" s="67"/>
      <c r="LT31" s="67"/>
      <c r="LU31" s="67"/>
      <c r="LV31" s="67"/>
      <c r="LW31" s="67"/>
      <c r="LX31" s="67"/>
      <c r="LY31" s="67"/>
      <c r="LZ31" s="68"/>
      <c r="MA31" s="66">
        <f>データ!DO7</f>
        <v>240.8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220</v>
      </c>
      <c r="V52" s="97"/>
      <c r="W52" s="97"/>
      <c r="X52" s="97"/>
      <c r="Y52" s="97"/>
      <c r="Z52" s="97"/>
      <c r="AA52" s="97"/>
      <c r="AB52" s="97"/>
      <c r="AC52" s="97"/>
      <c r="AD52" s="97"/>
      <c r="AE52" s="97"/>
      <c r="AF52" s="97"/>
      <c r="AG52" s="97"/>
      <c r="AH52" s="97"/>
      <c r="AI52" s="97"/>
      <c r="AJ52" s="97"/>
      <c r="AK52" s="97"/>
      <c r="AL52" s="97"/>
      <c r="AM52" s="97"/>
      <c r="AN52" s="97">
        <f>データ!AV7</f>
        <v>245</v>
      </c>
      <c r="AO52" s="97"/>
      <c r="AP52" s="97"/>
      <c r="AQ52" s="97"/>
      <c r="AR52" s="97"/>
      <c r="AS52" s="97"/>
      <c r="AT52" s="97"/>
      <c r="AU52" s="97"/>
      <c r="AV52" s="97"/>
      <c r="AW52" s="97"/>
      <c r="AX52" s="97"/>
      <c r="AY52" s="97"/>
      <c r="AZ52" s="97"/>
      <c r="BA52" s="97"/>
      <c r="BB52" s="97"/>
      <c r="BC52" s="97"/>
      <c r="BD52" s="97"/>
      <c r="BE52" s="97"/>
      <c r="BF52" s="97"/>
      <c r="BG52" s="97">
        <f>データ!AW7</f>
        <v>390</v>
      </c>
      <c r="BH52" s="97"/>
      <c r="BI52" s="97"/>
      <c r="BJ52" s="97"/>
      <c r="BK52" s="97"/>
      <c r="BL52" s="97"/>
      <c r="BM52" s="97"/>
      <c r="BN52" s="97"/>
      <c r="BO52" s="97"/>
      <c r="BP52" s="97"/>
      <c r="BQ52" s="97"/>
      <c r="BR52" s="97"/>
      <c r="BS52" s="97"/>
      <c r="BT52" s="97"/>
      <c r="BU52" s="97"/>
      <c r="BV52" s="97"/>
      <c r="BW52" s="97"/>
      <c r="BX52" s="97"/>
      <c r="BY52" s="97"/>
      <c r="BZ52" s="97">
        <f>データ!AX7</f>
        <v>379</v>
      </c>
      <c r="CA52" s="97"/>
      <c r="CB52" s="97"/>
      <c r="CC52" s="97"/>
      <c r="CD52" s="97"/>
      <c r="CE52" s="97"/>
      <c r="CF52" s="97"/>
      <c r="CG52" s="97"/>
      <c r="CH52" s="97"/>
      <c r="CI52" s="97"/>
      <c r="CJ52" s="97"/>
      <c r="CK52" s="97"/>
      <c r="CL52" s="97"/>
      <c r="CM52" s="97"/>
      <c r="CN52" s="97"/>
      <c r="CO52" s="97"/>
      <c r="CP52" s="97"/>
      <c r="CQ52" s="97"/>
      <c r="CR52" s="97"/>
      <c r="CS52" s="97">
        <f>データ!AY7</f>
        <v>320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-356.1</v>
      </c>
      <c r="EM52" s="98"/>
      <c r="EN52" s="98"/>
      <c r="EO52" s="98"/>
      <c r="EP52" s="98"/>
      <c r="EQ52" s="98"/>
      <c r="ER52" s="98"/>
      <c r="ES52" s="98"/>
      <c r="ET52" s="98"/>
      <c r="EU52" s="98"/>
      <c r="EV52" s="98"/>
      <c r="EW52" s="98"/>
      <c r="EX52" s="98"/>
      <c r="EY52" s="98"/>
      <c r="EZ52" s="98"/>
      <c r="FA52" s="98"/>
      <c r="FB52" s="98"/>
      <c r="FC52" s="98"/>
      <c r="FD52" s="98"/>
      <c r="FE52" s="98">
        <f>データ!BG7</f>
        <v>-419.7</v>
      </c>
      <c r="FF52" s="98"/>
      <c r="FG52" s="98"/>
      <c r="FH52" s="98"/>
      <c r="FI52" s="98"/>
      <c r="FJ52" s="98"/>
      <c r="FK52" s="98"/>
      <c r="FL52" s="98"/>
      <c r="FM52" s="98"/>
      <c r="FN52" s="98"/>
      <c r="FO52" s="98"/>
      <c r="FP52" s="98"/>
      <c r="FQ52" s="98"/>
      <c r="FR52" s="98"/>
      <c r="FS52" s="98"/>
      <c r="FT52" s="98"/>
      <c r="FU52" s="98"/>
      <c r="FV52" s="98"/>
      <c r="FW52" s="98"/>
      <c r="FX52" s="98">
        <f>データ!BH7</f>
        <v>-727.8</v>
      </c>
      <c r="FY52" s="98"/>
      <c r="FZ52" s="98"/>
      <c r="GA52" s="98"/>
      <c r="GB52" s="98"/>
      <c r="GC52" s="98"/>
      <c r="GD52" s="98"/>
      <c r="GE52" s="98"/>
      <c r="GF52" s="98"/>
      <c r="GG52" s="98"/>
      <c r="GH52" s="98"/>
      <c r="GI52" s="98"/>
      <c r="GJ52" s="98"/>
      <c r="GK52" s="98"/>
      <c r="GL52" s="98"/>
      <c r="GM52" s="98"/>
      <c r="GN52" s="98"/>
      <c r="GO52" s="98"/>
      <c r="GP52" s="98"/>
      <c r="GQ52" s="98">
        <f>データ!BI7</f>
        <v>-686.8</v>
      </c>
      <c r="GR52" s="98"/>
      <c r="GS52" s="98"/>
      <c r="GT52" s="98"/>
      <c r="GU52" s="98"/>
      <c r="GV52" s="98"/>
      <c r="GW52" s="98"/>
      <c r="GX52" s="98"/>
      <c r="GY52" s="98"/>
      <c r="GZ52" s="98"/>
      <c r="HA52" s="98"/>
      <c r="HB52" s="98"/>
      <c r="HC52" s="98"/>
      <c r="HD52" s="98"/>
      <c r="HE52" s="98"/>
      <c r="HF52" s="98"/>
      <c r="HG52" s="98"/>
      <c r="HH52" s="98"/>
      <c r="HI52" s="98"/>
      <c r="HJ52" s="98">
        <f>データ!BJ7</f>
        <v>-527.5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-129120</v>
      </c>
      <c r="JD52" s="97"/>
      <c r="JE52" s="97"/>
      <c r="JF52" s="97"/>
      <c r="JG52" s="97"/>
      <c r="JH52" s="97"/>
      <c r="JI52" s="97"/>
      <c r="JJ52" s="97"/>
      <c r="JK52" s="97"/>
      <c r="JL52" s="97"/>
      <c r="JM52" s="97"/>
      <c r="JN52" s="97"/>
      <c r="JO52" s="97"/>
      <c r="JP52" s="97"/>
      <c r="JQ52" s="97"/>
      <c r="JR52" s="97"/>
      <c r="JS52" s="97"/>
      <c r="JT52" s="97"/>
      <c r="JU52" s="97"/>
      <c r="JV52" s="97">
        <f>データ!BR7</f>
        <v>-142290</v>
      </c>
      <c r="JW52" s="97"/>
      <c r="JX52" s="97"/>
      <c r="JY52" s="97"/>
      <c r="JZ52" s="97"/>
      <c r="KA52" s="97"/>
      <c r="KB52" s="97"/>
      <c r="KC52" s="97"/>
      <c r="KD52" s="97"/>
      <c r="KE52" s="97"/>
      <c r="KF52" s="97"/>
      <c r="KG52" s="97"/>
      <c r="KH52" s="97"/>
      <c r="KI52" s="97"/>
      <c r="KJ52" s="97"/>
      <c r="KK52" s="97"/>
      <c r="KL52" s="97"/>
      <c r="KM52" s="97"/>
      <c r="KN52" s="97"/>
      <c r="KO52" s="97">
        <f>データ!BS7</f>
        <v>-148215</v>
      </c>
      <c r="KP52" s="97"/>
      <c r="KQ52" s="97"/>
      <c r="KR52" s="97"/>
      <c r="KS52" s="97"/>
      <c r="KT52" s="97"/>
      <c r="KU52" s="97"/>
      <c r="KV52" s="97"/>
      <c r="KW52" s="97"/>
      <c r="KX52" s="97"/>
      <c r="KY52" s="97"/>
      <c r="KZ52" s="97"/>
      <c r="LA52" s="97"/>
      <c r="LB52" s="97"/>
      <c r="LC52" s="97"/>
      <c r="LD52" s="97"/>
      <c r="LE52" s="97"/>
      <c r="LF52" s="97"/>
      <c r="LG52" s="97"/>
      <c r="LH52" s="97">
        <f>データ!BT7</f>
        <v>-144558</v>
      </c>
      <c r="LI52" s="97"/>
      <c r="LJ52" s="97"/>
      <c r="LK52" s="97"/>
      <c r="LL52" s="97"/>
      <c r="LM52" s="97"/>
      <c r="LN52" s="97"/>
      <c r="LO52" s="97"/>
      <c r="LP52" s="97"/>
      <c r="LQ52" s="97"/>
      <c r="LR52" s="97"/>
      <c r="LS52" s="97"/>
      <c r="LT52" s="97"/>
      <c r="LU52" s="97"/>
      <c r="LV52" s="97"/>
      <c r="LW52" s="97"/>
      <c r="LX52" s="97"/>
      <c r="LY52" s="97"/>
      <c r="LZ52" s="97"/>
      <c r="MA52" s="97">
        <f>データ!BU7</f>
        <v>-139707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611.6</v>
      </c>
      <c r="KB77" s="67"/>
      <c r="KC77" s="67"/>
      <c r="KD77" s="67"/>
      <c r="KE77" s="67"/>
      <c r="KF77" s="67"/>
      <c r="KG77" s="67"/>
      <c r="KH77" s="67"/>
      <c r="KI77" s="67"/>
      <c r="KJ77" s="67"/>
      <c r="KK77" s="67"/>
      <c r="KL77" s="67"/>
      <c r="KM77" s="67"/>
      <c r="KN77" s="67"/>
      <c r="KO77" s="68"/>
      <c r="KP77" s="66">
        <f>データ!DA7</f>
        <v>340.5</v>
      </c>
      <c r="KQ77" s="67"/>
      <c r="KR77" s="67"/>
      <c r="KS77" s="67"/>
      <c r="KT77" s="67"/>
      <c r="KU77" s="67"/>
      <c r="KV77" s="67"/>
      <c r="KW77" s="67"/>
      <c r="KX77" s="67"/>
      <c r="KY77" s="67"/>
      <c r="KZ77" s="67"/>
      <c r="LA77" s="67"/>
      <c r="LB77" s="67"/>
      <c r="LC77" s="67"/>
      <c r="LD77" s="68"/>
      <c r="LE77" s="66">
        <f>データ!DB7</f>
        <v>231.9</v>
      </c>
      <c r="LF77" s="67"/>
      <c r="LG77" s="67"/>
      <c r="LH77" s="67"/>
      <c r="LI77" s="67"/>
      <c r="LJ77" s="67"/>
      <c r="LK77" s="67"/>
      <c r="LL77" s="67"/>
      <c r="LM77" s="67"/>
      <c r="LN77" s="67"/>
      <c r="LO77" s="67"/>
      <c r="LP77" s="67"/>
      <c r="LQ77" s="67"/>
      <c r="LR77" s="67"/>
      <c r="LS77" s="68"/>
      <c r="LT77" s="66">
        <f>データ!DC7</f>
        <v>113.4</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tLbBayuuiZJ7q03nRJ28H/zPEc+1DjVXNnSik43EFqM7GktUROxE/9UdGDCARv1Gm2IEzRsX3I6MwbCMUyq1w==" saltValue="J4h4r/xvMmviSxAHCoWO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104</v>
      </c>
      <c r="AW5" s="47" t="s">
        <v>91</v>
      </c>
      <c r="AX5" s="47" t="s">
        <v>105</v>
      </c>
      <c r="AY5" s="47" t="s">
        <v>103</v>
      </c>
      <c r="AZ5" s="47" t="s">
        <v>94</v>
      </c>
      <c r="BA5" s="47" t="s">
        <v>95</v>
      </c>
      <c r="BB5" s="47" t="s">
        <v>96</v>
      </c>
      <c r="BC5" s="47" t="s">
        <v>97</v>
      </c>
      <c r="BD5" s="47" t="s">
        <v>98</v>
      </c>
      <c r="BE5" s="47" t="s">
        <v>99</v>
      </c>
      <c r="BF5" s="47" t="s">
        <v>100</v>
      </c>
      <c r="BG5" s="47" t="s">
        <v>90</v>
      </c>
      <c r="BH5" s="47" t="s">
        <v>106</v>
      </c>
      <c r="BI5" s="47" t="s">
        <v>92</v>
      </c>
      <c r="BJ5" s="47" t="s">
        <v>103</v>
      </c>
      <c r="BK5" s="47" t="s">
        <v>94</v>
      </c>
      <c r="BL5" s="47" t="s">
        <v>95</v>
      </c>
      <c r="BM5" s="47" t="s">
        <v>96</v>
      </c>
      <c r="BN5" s="47" t="s">
        <v>97</v>
      </c>
      <c r="BO5" s="47" t="s">
        <v>98</v>
      </c>
      <c r="BP5" s="47" t="s">
        <v>99</v>
      </c>
      <c r="BQ5" s="47" t="s">
        <v>107</v>
      </c>
      <c r="BR5" s="47" t="s">
        <v>104</v>
      </c>
      <c r="BS5" s="47" t="s">
        <v>91</v>
      </c>
      <c r="BT5" s="47" t="s">
        <v>108</v>
      </c>
      <c r="BU5" s="47" t="s">
        <v>103</v>
      </c>
      <c r="BV5" s="47" t="s">
        <v>94</v>
      </c>
      <c r="BW5" s="47" t="s">
        <v>95</v>
      </c>
      <c r="BX5" s="47" t="s">
        <v>96</v>
      </c>
      <c r="BY5" s="47" t="s">
        <v>97</v>
      </c>
      <c r="BZ5" s="47" t="s">
        <v>98</v>
      </c>
      <c r="CA5" s="47" t="s">
        <v>99</v>
      </c>
      <c r="CB5" s="47" t="s">
        <v>100</v>
      </c>
      <c r="CC5" s="47" t="s">
        <v>104</v>
      </c>
      <c r="CD5" s="47" t="s">
        <v>109</v>
      </c>
      <c r="CE5" s="47" t="s">
        <v>102</v>
      </c>
      <c r="CF5" s="47" t="s">
        <v>93</v>
      </c>
      <c r="CG5" s="47" t="s">
        <v>94</v>
      </c>
      <c r="CH5" s="47" t="s">
        <v>95</v>
      </c>
      <c r="CI5" s="47" t="s">
        <v>96</v>
      </c>
      <c r="CJ5" s="47" t="s">
        <v>97</v>
      </c>
      <c r="CK5" s="47" t="s">
        <v>98</v>
      </c>
      <c r="CL5" s="47" t="s">
        <v>99</v>
      </c>
      <c r="CM5" s="145"/>
      <c r="CN5" s="145"/>
      <c r="CO5" s="47" t="s">
        <v>107</v>
      </c>
      <c r="CP5" s="47" t="s">
        <v>90</v>
      </c>
      <c r="CQ5" s="47" t="s">
        <v>106</v>
      </c>
      <c r="CR5" s="47" t="s">
        <v>102</v>
      </c>
      <c r="CS5" s="47" t="s">
        <v>103</v>
      </c>
      <c r="CT5" s="47" t="s">
        <v>94</v>
      </c>
      <c r="CU5" s="47" t="s">
        <v>95</v>
      </c>
      <c r="CV5" s="47" t="s">
        <v>96</v>
      </c>
      <c r="CW5" s="47" t="s">
        <v>97</v>
      </c>
      <c r="CX5" s="47" t="s">
        <v>98</v>
      </c>
      <c r="CY5" s="47" t="s">
        <v>99</v>
      </c>
      <c r="CZ5" s="47" t="s">
        <v>110</v>
      </c>
      <c r="DA5" s="47" t="s">
        <v>104</v>
      </c>
      <c r="DB5" s="47" t="s">
        <v>91</v>
      </c>
      <c r="DC5" s="47" t="s">
        <v>108</v>
      </c>
      <c r="DD5" s="47" t="s">
        <v>93</v>
      </c>
      <c r="DE5" s="47" t="s">
        <v>94</v>
      </c>
      <c r="DF5" s="47" t="s">
        <v>95</v>
      </c>
      <c r="DG5" s="47" t="s">
        <v>96</v>
      </c>
      <c r="DH5" s="47" t="s">
        <v>97</v>
      </c>
      <c r="DI5" s="47" t="s">
        <v>98</v>
      </c>
      <c r="DJ5" s="47" t="s">
        <v>35</v>
      </c>
      <c r="DK5" s="47" t="s">
        <v>100</v>
      </c>
      <c r="DL5" s="47" t="s">
        <v>104</v>
      </c>
      <c r="DM5" s="47" t="s">
        <v>91</v>
      </c>
      <c r="DN5" s="47" t="s">
        <v>108</v>
      </c>
      <c r="DO5" s="47" t="s">
        <v>103</v>
      </c>
      <c r="DP5" s="47" t="s">
        <v>94</v>
      </c>
      <c r="DQ5" s="47" t="s">
        <v>95</v>
      </c>
      <c r="DR5" s="47" t="s">
        <v>96</v>
      </c>
      <c r="DS5" s="47" t="s">
        <v>97</v>
      </c>
      <c r="DT5" s="47" t="s">
        <v>98</v>
      </c>
      <c r="DU5" s="47" t="s">
        <v>99</v>
      </c>
    </row>
    <row r="6" spans="1:125" s="54" customFormat="1" x14ac:dyDescent="0.15">
      <c r="A6" s="37" t="s">
        <v>111</v>
      </c>
      <c r="B6" s="48">
        <f>B8</f>
        <v>2022</v>
      </c>
      <c r="C6" s="48">
        <f t="shared" ref="C6:X6" si="1">C8</f>
        <v>22012</v>
      </c>
      <c r="D6" s="48">
        <f t="shared" si="1"/>
        <v>47</v>
      </c>
      <c r="E6" s="48">
        <f t="shared" si="1"/>
        <v>14</v>
      </c>
      <c r="F6" s="48">
        <f t="shared" si="1"/>
        <v>0</v>
      </c>
      <c r="G6" s="48">
        <f t="shared" si="1"/>
        <v>5</v>
      </c>
      <c r="H6" s="48" t="str">
        <f>SUBSTITUTE(H8,"　","")</f>
        <v>青森県青森市</v>
      </c>
      <c r="I6" s="48" t="str">
        <f t="shared" si="1"/>
        <v>アウガ駐車場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 附置義務駐車施設</v>
      </c>
      <c r="Q6" s="50" t="str">
        <f t="shared" si="1"/>
        <v>立体式</v>
      </c>
      <c r="R6" s="51">
        <f t="shared" si="1"/>
        <v>22</v>
      </c>
      <c r="S6" s="50" t="str">
        <f t="shared" si="1"/>
        <v>公共施設</v>
      </c>
      <c r="T6" s="50" t="str">
        <f t="shared" si="1"/>
        <v>無</v>
      </c>
      <c r="U6" s="51">
        <f t="shared" si="1"/>
        <v>16461</v>
      </c>
      <c r="V6" s="51">
        <f t="shared" si="1"/>
        <v>522</v>
      </c>
      <c r="W6" s="51">
        <f t="shared" si="1"/>
        <v>220</v>
      </c>
      <c r="X6" s="50" t="str">
        <f t="shared" si="1"/>
        <v>無</v>
      </c>
      <c r="Y6" s="52">
        <f>IF(Y8="-",NA(),Y8)</f>
        <v>16</v>
      </c>
      <c r="Z6" s="52">
        <f t="shared" ref="Z6:AH6" si="2">IF(Z8="-",NA(),Z8)</f>
        <v>14.4</v>
      </c>
      <c r="AA6" s="52">
        <f t="shared" si="2"/>
        <v>11.1</v>
      </c>
      <c r="AB6" s="52">
        <f t="shared" si="2"/>
        <v>13.9</v>
      </c>
      <c r="AC6" s="52">
        <f t="shared" si="2"/>
        <v>16.7</v>
      </c>
      <c r="AD6" s="52">
        <f t="shared" si="2"/>
        <v>224.9</v>
      </c>
      <c r="AE6" s="52">
        <f t="shared" si="2"/>
        <v>230.7</v>
      </c>
      <c r="AF6" s="52">
        <f t="shared" si="2"/>
        <v>166.4</v>
      </c>
      <c r="AG6" s="52">
        <f t="shared" si="2"/>
        <v>177.9</v>
      </c>
      <c r="AH6" s="52">
        <f t="shared" si="2"/>
        <v>183.3</v>
      </c>
      <c r="AI6" s="49" t="str">
        <f>IF(AI8="-","",IF(AI8="-","【-】","【"&amp;SUBSTITUTE(TEXT(AI8,"#,##0.0"),"-","△")&amp;"】"))</f>
        <v>【676.8】</v>
      </c>
      <c r="AJ6" s="52">
        <f>IF(AJ8="-",NA(),AJ8)</f>
        <v>38.6</v>
      </c>
      <c r="AK6" s="52">
        <f t="shared" ref="AK6:AS6" si="3">IF(AK8="-",NA(),AK8)</f>
        <v>41.4</v>
      </c>
      <c r="AL6" s="52">
        <f t="shared" si="3"/>
        <v>96</v>
      </c>
      <c r="AM6" s="52">
        <f t="shared" si="3"/>
        <v>79</v>
      </c>
      <c r="AN6" s="52">
        <f t="shared" si="3"/>
        <v>74.3</v>
      </c>
      <c r="AO6" s="52">
        <f t="shared" si="3"/>
        <v>3.6</v>
      </c>
      <c r="AP6" s="52">
        <f t="shared" si="3"/>
        <v>1.7</v>
      </c>
      <c r="AQ6" s="52">
        <f t="shared" si="3"/>
        <v>9.9</v>
      </c>
      <c r="AR6" s="52">
        <f t="shared" si="3"/>
        <v>5.0999999999999996</v>
      </c>
      <c r="AS6" s="52">
        <f t="shared" si="3"/>
        <v>5.6</v>
      </c>
      <c r="AT6" s="49" t="str">
        <f>IF(AT8="-","",IF(AT8="-","【-】","【"&amp;SUBSTITUTE(TEXT(AT8,"#,##0.0"),"-","△")&amp;"】"))</f>
        <v>【3.6】</v>
      </c>
      <c r="AU6" s="53">
        <f>IF(AU8="-",NA(),AU8)</f>
        <v>220</v>
      </c>
      <c r="AV6" s="53">
        <f t="shared" ref="AV6:BD6" si="4">IF(AV8="-",NA(),AV8)</f>
        <v>245</v>
      </c>
      <c r="AW6" s="53">
        <f t="shared" si="4"/>
        <v>390</v>
      </c>
      <c r="AX6" s="53">
        <f t="shared" si="4"/>
        <v>379</v>
      </c>
      <c r="AY6" s="53">
        <f t="shared" si="4"/>
        <v>320</v>
      </c>
      <c r="AZ6" s="53">
        <f t="shared" si="4"/>
        <v>11</v>
      </c>
      <c r="BA6" s="53">
        <f t="shared" si="4"/>
        <v>7</v>
      </c>
      <c r="BB6" s="53">
        <f t="shared" si="4"/>
        <v>260</v>
      </c>
      <c r="BC6" s="53">
        <f t="shared" si="4"/>
        <v>15564</v>
      </c>
      <c r="BD6" s="53">
        <f t="shared" si="4"/>
        <v>28</v>
      </c>
      <c r="BE6" s="51" t="str">
        <f>IF(BE8="-","",IF(BE8="-","【-】","【"&amp;SUBSTITUTE(TEXT(BE8,"#,##0"),"-","△")&amp;"】"))</f>
        <v>【33】</v>
      </c>
      <c r="BF6" s="52">
        <f>IF(BF8="-",NA(),BF8)</f>
        <v>-356.1</v>
      </c>
      <c r="BG6" s="52">
        <f t="shared" ref="BG6:BO6" si="5">IF(BG8="-",NA(),BG8)</f>
        <v>-419.7</v>
      </c>
      <c r="BH6" s="52">
        <f t="shared" si="5"/>
        <v>-727.8</v>
      </c>
      <c r="BI6" s="52">
        <f t="shared" si="5"/>
        <v>-686.8</v>
      </c>
      <c r="BJ6" s="52">
        <f t="shared" si="5"/>
        <v>-527.5</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-129120</v>
      </c>
      <c r="BR6" s="53">
        <f t="shared" ref="BR6:BZ6" si="6">IF(BR8="-",NA(),BR8)</f>
        <v>-142290</v>
      </c>
      <c r="BS6" s="53">
        <f t="shared" si="6"/>
        <v>-148215</v>
      </c>
      <c r="BT6" s="53">
        <f t="shared" si="6"/>
        <v>-144558</v>
      </c>
      <c r="BU6" s="53">
        <f t="shared" si="6"/>
        <v>-139707</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112</v>
      </c>
      <c r="CZ6" s="52">
        <f>IF(CZ8="-",NA(),CZ8)</f>
        <v>611.6</v>
      </c>
      <c r="DA6" s="52">
        <f t="shared" ref="DA6:DI6" si="8">IF(DA8="-",NA(),DA8)</f>
        <v>340.5</v>
      </c>
      <c r="DB6" s="52">
        <f t="shared" si="8"/>
        <v>231.9</v>
      </c>
      <c r="DC6" s="52">
        <f t="shared" si="8"/>
        <v>113.4</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265.5</v>
      </c>
      <c r="DL6" s="52">
        <f t="shared" ref="DL6:DT6" si="9">IF(DL8="-",NA(),DL8)</f>
        <v>264</v>
      </c>
      <c r="DM6" s="52">
        <f t="shared" si="9"/>
        <v>225.1</v>
      </c>
      <c r="DN6" s="52">
        <f t="shared" si="9"/>
        <v>215.5</v>
      </c>
      <c r="DO6" s="52">
        <f t="shared" si="9"/>
        <v>240.8</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113</v>
      </c>
      <c r="B7" s="48">
        <f t="shared" ref="B7:X7" si="10">B8</f>
        <v>2022</v>
      </c>
      <c r="C7" s="48">
        <f t="shared" si="10"/>
        <v>22012</v>
      </c>
      <c r="D7" s="48">
        <f t="shared" si="10"/>
        <v>47</v>
      </c>
      <c r="E7" s="48">
        <f t="shared" si="10"/>
        <v>14</v>
      </c>
      <c r="F7" s="48">
        <f t="shared" si="10"/>
        <v>0</v>
      </c>
      <c r="G7" s="48">
        <f t="shared" si="10"/>
        <v>5</v>
      </c>
      <c r="H7" s="48" t="str">
        <f t="shared" si="10"/>
        <v>青森県　青森市</v>
      </c>
      <c r="I7" s="48" t="str">
        <f t="shared" si="10"/>
        <v>アウガ駐車場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 附置義務駐車施設</v>
      </c>
      <c r="Q7" s="50" t="str">
        <f t="shared" si="10"/>
        <v>立体式</v>
      </c>
      <c r="R7" s="51">
        <f t="shared" si="10"/>
        <v>22</v>
      </c>
      <c r="S7" s="50" t="str">
        <f t="shared" si="10"/>
        <v>公共施設</v>
      </c>
      <c r="T7" s="50" t="str">
        <f t="shared" si="10"/>
        <v>無</v>
      </c>
      <c r="U7" s="51">
        <f t="shared" si="10"/>
        <v>16461</v>
      </c>
      <c r="V7" s="51">
        <f t="shared" si="10"/>
        <v>522</v>
      </c>
      <c r="W7" s="51">
        <f t="shared" si="10"/>
        <v>220</v>
      </c>
      <c r="X7" s="50" t="str">
        <f t="shared" si="10"/>
        <v>無</v>
      </c>
      <c r="Y7" s="52">
        <f>Y8</f>
        <v>16</v>
      </c>
      <c r="Z7" s="52">
        <f t="shared" ref="Z7:AH7" si="11">Z8</f>
        <v>14.4</v>
      </c>
      <c r="AA7" s="52">
        <f t="shared" si="11"/>
        <v>11.1</v>
      </c>
      <c r="AB7" s="52">
        <f t="shared" si="11"/>
        <v>13.9</v>
      </c>
      <c r="AC7" s="52">
        <f t="shared" si="11"/>
        <v>16.7</v>
      </c>
      <c r="AD7" s="52">
        <f t="shared" si="11"/>
        <v>224.9</v>
      </c>
      <c r="AE7" s="52">
        <f t="shared" si="11"/>
        <v>230.7</v>
      </c>
      <c r="AF7" s="52">
        <f t="shared" si="11"/>
        <v>166.4</v>
      </c>
      <c r="AG7" s="52">
        <f t="shared" si="11"/>
        <v>177.9</v>
      </c>
      <c r="AH7" s="52">
        <f t="shared" si="11"/>
        <v>183.3</v>
      </c>
      <c r="AI7" s="49"/>
      <c r="AJ7" s="52">
        <f>AJ8</f>
        <v>38.6</v>
      </c>
      <c r="AK7" s="52">
        <f t="shared" ref="AK7:AS7" si="12">AK8</f>
        <v>41.4</v>
      </c>
      <c r="AL7" s="52">
        <f t="shared" si="12"/>
        <v>96</v>
      </c>
      <c r="AM7" s="52">
        <f t="shared" si="12"/>
        <v>79</v>
      </c>
      <c r="AN7" s="52">
        <f t="shared" si="12"/>
        <v>74.3</v>
      </c>
      <c r="AO7" s="52">
        <f t="shared" si="12"/>
        <v>3.6</v>
      </c>
      <c r="AP7" s="52">
        <f t="shared" si="12"/>
        <v>1.7</v>
      </c>
      <c r="AQ7" s="52">
        <f t="shared" si="12"/>
        <v>9.9</v>
      </c>
      <c r="AR7" s="52">
        <f t="shared" si="12"/>
        <v>5.0999999999999996</v>
      </c>
      <c r="AS7" s="52">
        <f t="shared" si="12"/>
        <v>5.6</v>
      </c>
      <c r="AT7" s="49"/>
      <c r="AU7" s="53">
        <f>AU8</f>
        <v>220</v>
      </c>
      <c r="AV7" s="53">
        <f t="shared" ref="AV7:BD7" si="13">AV8</f>
        <v>245</v>
      </c>
      <c r="AW7" s="53">
        <f t="shared" si="13"/>
        <v>390</v>
      </c>
      <c r="AX7" s="53">
        <f t="shared" si="13"/>
        <v>379</v>
      </c>
      <c r="AY7" s="53">
        <f t="shared" si="13"/>
        <v>320</v>
      </c>
      <c r="AZ7" s="53">
        <f t="shared" si="13"/>
        <v>11</v>
      </c>
      <c r="BA7" s="53">
        <f t="shared" si="13"/>
        <v>7</v>
      </c>
      <c r="BB7" s="53">
        <f t="shared" si="13"/>
        <v>260</v>
      </c>
      <c r="BC7" s="53">
        <f t="shared" si="13"/>
        <v>15564</v>
      </c>
      <c r="BD7" s="53">
        <f t="shared" si="13"/>
        <v>28</v>
      </c>
      <c r="BE7" s="51"/>
      <c r="BF7" s="52">
        <f>BF8</f>
        <v>-356.1</v>
      </c>
      <c r="BG7" s="52">
        <f t="shared" ref="BG7:BO7" si="14">BG8</f>
        <v>-419.7</v>
      </c>
      <c r="BH7" s="52">
        <f t="shared" si="14"/>
        <v>-727.8</v>
      </c>
      <c r="BI7" s="52">
        <f t="shared" si="14"/>
        <v>-686.8</v>
      </c>
      <c r="BJ7" s="52">
        <f t="shared" si="14"/>
        <v>-527.5</v>
      </c>
      <c r="BK7" s="52">
        <f t="shared" si="14"/>
        <v>43.4</v>
      </c>
      <c r="BL7" s="52">
        <f t="shared" si="14"/>
        <v>36.200000000000003</v>
      </c>
      <c r="BM7" s="52">
        <f t="shared" si="14"/>
        <v>-15.8</v>
      </c>
      <c r="BN7" s="52">
        <f t="shared" si="14"/>
        <v>5</v>
      </c>
      <c r="BO7" s="52">
        <f t="shared" si="14"/>
        <v>18.399999999999999</v>
      </c>
      <c r="BP7" s="49"/>
      <c r="BQ7" s="53">
        <f>BQ8</f>
        <v>-129120</v>
      </c>
      <c r="BR7" s="53">
        <f t="shared" ref="BR7:BZ7" si="15">BR8</f>
        <v>-142290</v>
      </c>
      <c r="BS7" s="53">
        <f t="shared" si="15"/>
        <v>-148215</v>
      </c>
      <c r="BT7" s="53">
        <f t="shared" si="15"/>
        <v>-144558</v>
      </c>
      <c r="BU7" s="53">
        <f t="shared" si="15"/>
        <v>-139707</v>
      </c>
      <c r="BV7" s="53">
        <f t="shared" si="15"/>
        <v>26255</v>
      </c>
      <c r="BW7" s="53">
        <f t="shared" si="15"/>
        <v>24482</v>
      </c>
      <c r="BX7" s="53">
        <f t="shared" si="15"/>
        <v>13494</v>
      </c>
      <c r="BY7" s="53">
        <f t="shared" si="15"/>
        <v>17746</v>
      </c>
      <c r="BZ7" s="53">
        <f t="shared" si="15"/>
        <v>17293</v>
      </c>
      <c r="CA7" s="51"/>
      <c r="CB7" s="52" t="s">
        <v>114</v>
      </c>
      <c r="CC7" s="52" t="s">
        <v>114</v>
      </c>
      <c r="CD7" s="52" t="s">
        <v>114</v>
      </c>
      <c r="CE7" s="52" t="s">
        <v>114</v>
      </c>
      <c r="CF7" s="52" t="s">
        <v>114</v>
      </c>
      <c r="CG7" s="52" t="s">
        <v>114</v>
      </c>
      <c r="CH7" s="52" t="s">
        <v>114</v>
      </c>
      <c r="CI7" s="52" t="s">
        <v>114</v>
      </c>
      <c r="CJ7" s="52" t="s">
        <v>114</v>
      </c>
      <c r="CK7" s="52" t="s">
        <v>115</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611.6</v>
      </c>
      <c r="DA7" s="52">
        <f t="shared" ref="DA7:DI7" si="16">DA8</f>
        <v>340.5</v>
      </c>
      <c r="DB7" s="52">
        <f t="shared" si="16"/>
        <v>231.9</v>
      </c>
      <c r="DC7" s="52">
        <f t="shared" si="16"/>
        <v>113.4</v>
      </c>
      <c r="DD7" s="52">
        <f t="shared" si="16"/>
        <v>0</v>
      </c>
      <c r="DE7" s="52">
        <f t="shared" si="16"/>
        <v>107.2</v>
      </c>
      <c r="DF7" s="52">
        <f t="shared" si="16"/>
        <v>1555</v>
      </c>
      <c r="DG7" s="52">
        <f t="shared" si="16"/>
        <v>69.3</v>
      </c>
      <c r="DH7" s="52">
        <f t="shared" si="16"/>
        <v>93</v>
      </c>
      <c r="DI7" s="52">
        <f t="shared" si="16"/>
        <v>141.1</v>
      </c>
      <c r="DJ7" s="49"/>
      <c r="DK7" s="52">
        <f>DK8</f>
        <v>265.5</v>
      </c>
      <c r="DL7" s="52">
        <f t="shared" ref="DL7:DT7" si="17">DL8</f>
        <v>264</v>
      </c>
      <c r="DM7" s="52">
        <f t="shared" si="17"/>
        <v>225.1</v>
      </c>
      <c r="DN7" s="52">
        <f t="shared" si="17"/>
        <v>215.5</v>
      </c>
      <c r="DO7" s="52">
        <f t="shared" si="17"/>
        <v>240.8</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22012</v>
      </c>
      <c r="D8" s="55">
        <v>47</v>
      </c>
      <c r="E8" s="55">
        <v>14</v>
      </c>
      <c r="F8" s="55">
        <v>0</v>
      </c>
      <c r="G8" s="55">
        <v>5</v>
      </c>
      <c r="H8" s="55" t="s">
        <v>116</v>
      </c>
      <c r="I8" s="55" t="s">
        <v>117</v>
      </c>
      <c r="J8" s="55" t="s">
        <v>118</v>
      </c>
      <c r="K8" s="55" t="s">
        <v>119</v>
      </c>
      <c r="L8" s="55" t="s">
        <v>120</v>
      </c>
      <c r="M8" s="55" t="s">
        <v>121</v>
      </c>
      <c r="N8" s="55" t="s">
        <v>122</v>
      </c>
      <c r="O8" s="56" t="s">
        <v>123</v>
      </c>
      <c r="P8" s="57" t="s">
        <v>124</v>
      </c>
      <c r="Q8" s="57" t="s">
        <v>125</v>
      </c>
      <c r="R8" s="58">
        <v>22</v>
      </c>
      <c r="S8" s="57" t="s">
        <v>126</v>
      </c>
      <c r="T8" s="57" t="s">
        <v>127</v>
      </c>
      <c r="U8" s="58">
        <v>16461</v>
      </c>
      <c r="V8" s="58">
        <v>522</v>
      </c>
      <c r="W8" s="58">
        <v>220</v>
      </c>
      <c r="X8" s="57" t="s">
        <v>127</v>
      </c>
      <c r="Y8" s="59">
        <v>16</v>
      </c>
      <c r="Z8" s="59">
        <v>14.4</v>
      </c>
      <c r="AA8" s="59">
        <v>11.1</v>
      </c>
      <c r="AB8" s="59">
        <v>13.9</v>
      </c>
      <c r="AC8" s="59">
        <v>16.7</v>
      </c>
      <c r="AD8" s="59">
        <v>224.9</v>
      </c>
      <c r="AE8" s="59">
        <v>230.7</v>
      </c>
      <c r="AF8" s="59">
        <v>166.4</v>
      </c>
      <c r="AG8" s="59">
        <v>177.9</v>
      </c>
      <c r="AH8" s="59">
        <v>183.3</v>
      </c>
      <c r="AI8" s="56">
        <v>676.8</v>
      </c>
      <c r="AJ8" s="59">
        <v>38.6</v>
      </c>
      <c r="AK8" s="59">
        <v>41.4</v>
      </c>
      <c r="AL8" s="59">
        <v>96</v>
      </c>
      <c r="AM8" s="59">
        <v>79</v>
      </c>
      <c r="AN8" s="59">
        <v>74.3</v>
      </c>
      <c r="AO8" s="59">
        <v>3.6</v>
      </c>
      <c r="AP8" s="59">
        <v>1.7</v>
      </c>
      <c r="AQ8" s="59">
        <v>9.9</v>
      </c>
      <c r="AR8" s="59">
        <v>5.0999999999999996</v>
      </c>
      <c r="AS8" s="59">
        <v>5.6</v>
      </c>
      <c r="AT8" s="56">
        <v>3.6</v>
      </c>
      <c r="AU8" s="60">
        <v>220</v>
      </c>
      <c r="AV8" s="60">
        <v>245</v>
      </c>
      <c r="AW8" s="60">
        <v>390</v>
      </c>
      <c r="AX8" s="60">
        <v>379</v>
      </c>
      <c r="AY8" s="60">
        <v>320</v>
      </c>
      <c r="AZ8" s="60">
        <v>11</v>
      </c>
      <c r="BA8" s="60">
        <v>7</v>
      </c>
      <c r="BB8" s="60">
        <v>260</v>
      </c>
      <c r="BC8" s="60">
        <v>15564</v>
      </c>
      <c r="BD8" s="60">
        <v>28</v>
      </c>
      <c r="BE8" s="60">
        <v>33</v>
      </c>
      <c r="BF8" s="59">
        <v>-356.1</v>
      </c>
      <c r="BG8" s="59">
        <v>-419.7</v>
      </c>
      <c r="BH8" s="59">
        <v>-727.8</v>
      </c>
      <c r="BI8" s="59">
        <v>-686.8</v>
      </c>
      <c r="BJ8" s="59">
        <v>-527.5</v>
      </c>
      <c r="BK8" s="59">
        <v>43.4</v>
      </c>
      <c r="BL8" s="59">
        <v>36.200000000000003</v>
      </c>
      <c r="BM8" s="59">
        <v>-15.8</v>
      </c>
      <c r="BN8" s="59">
        <v>5</v>
      </c>
      <c r="BO8" s="59">
        <v>18.399999999999999</v>
      </c>
      <c r="BP8" s="56">
        <v>12.8</v>
      </c>
      <c r="BQ8" s="60">
        <v>-129120</v>
      </c>
      <c r="BR8" s="60">
        <v>-142290</v>
      </c>
      <c r="BS8" s="60">
        <v>-148215</v>
      </c>
      <c r="BT8" s="61">
        <v>-144558</v>
      </c>
      <c r="BU8" s="61">
        <v>-139707</v>
      </c>
      <c r="BV8" s="60">
        <v>26255</v>
      </c>
      <c r="BW8" s="60">
        <v>24482</v>
      </c>
      <c r="BX8" s="60">
        <v>13494</v>
      </c>
      <c r="BY8" s="60">
        <v>17746</v>
      </c>
      <c r="BZ8" s="60">
        <v>17293</v>
      </c>
      <c r="CA8" s="58">
        <v>10556</v>
      </c>
      <c r="CB8" s="59" t="s">
        <v>120</v>
      </c>
      <c r="CC8" s="59" t="s">
        <v>120</v>
      </c>
      <c r="CD8" s="59" t="s">
        <v>120</v>
      </c>
      <c r="CE8" s="59" t="s">
        <v>120</v>
      </c>
      <c r="CF8" s="59" t="s">
        <v>120</v>
      </c>
      <c r="CG8" s="59" t="s">
        <v>120</v>
      </c>
      <c r="CH8" s="59" t="s">
        <v>120</v>
      </c>
      <c r="CI8" s="59" t="s">
        <v>120</v>
      </c>
      <c r="CJ8" s="59" t="s">
        <v>120</v>
      </c>
      <c r="CK8" s="59" t="s">
        <v>120</v>
      </c>
      <c r="CL8" s="56" t="s">
        <v>120</v>
      </c>
      <c r="CM8" s="58">
        <v>0</v>
      </c>
      <c r="CN8" s="58">
        <v>0</v>
      </c>
      <c r="CO8" s="59" t="s">
        <v>120</v>
      </c>
      <c r="CP8" s="59" t="s">
        <v>120</v>
      </c>
      <c r="CQ8" s="59" t="s">
        <v>120</v>
      </c>
      <c r="CR8" s="59" t="s">
        <v>120</v>
      </c>
      <c r="CS8" s="59" t="s">
        <v>120</v>
      </c>
      <c r="CT8" s="59" t="s">
        <v>120</v>
      </c>
      <c r="CU8" s="59" t="s">
        <v>120</v>
      </c>
      <c r="CV8" s="59" t="s">
        <v>120</v>
      </c>
      <c r="CW8" s="59" t="s">
        <v>120</v>
      </c>
      <c r="CX8" s="59" t="s">
        <v>120</v>
      </c>
      <c r="CY8" s="56" t="s">
        <v>120</v>
      </c>
      <c r="CZ8" s="59">
        <v>611.6</v>
      </c>
      <c r="DA8" s="59">
        <v>340.5</v>
      </c>
      <c r="DB8" s="59">
        <v>231.9</v>
      </c>
      <c r="DC8" s="59">
        <v>113.4</v>
      </c>
      <c r="DD8" s="59">
        <v>0</v>
      </c>
      <c r="DE8" s="59">
        <v>107.2</v>
      </c>
      <c r="DF8" s="59">
        <v>1555</v>
      </c>
      <c r="DG8" s="59">
        <v>69.3</v>
      </c>
      <c r="DH8" s="59">
        <v>93</v>
      </c>
      <c r="DI8" s="59">
        <v>141.1</v>
      </c>
      <c r="DJ8" s="56">
        <v>72.2</v>
      </c>
      <c r="DK8" s="59">
        <v>265.5</v>
      </c>
      <c r="DL8" s="59">
        <v>264</v>
      </c>
      <c r="DM8" s="59">
        <v>225.1</v>
      </c>
      <c r="DN8" s="59">
        <v>215.5</v>
      </c>
      <c r="DO8" s="59">
        <v>240.8</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住吉 大介</cp:lastModifiedBy>
  <cp:lastPrinted>2024-01-22T08:44:56Z</cp:lastPrinted>
  <dcterms:created xsi:type="dcterms:W3CDTF">2024-01-11T00:07:59Z</dcterms:created>
  <dcterms:modified xsi:type="dcterms:W3CDTF">2024-01-22T09:20:16Z</dcterms:modified>
  <cp:category/>
</cp:coreProperties>
</file>