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4年度\公営企業\02_照会\050125〆【未】公営企業に係る経営比較分析表（令和３年度決算）の分析等について（依頼）\03_県提出\駐車場\"/>
    </mc:Choice>
  </mc:AlternateContent>
  <workbookProtection workbookAlgorithmName="SHA-512" workbookHashValue="jTvf4isNQjRW7nkreL66gwu0mJfDKp6nCm6U2fpl1xyUB8pvuGYi3kOcM6K8x/fi2cx3HaaTzuW/tPjodMIdaw==" workbookSaltValue="wP1L+qrSlhBHPxUswTYRjA==" workbookSpinCount="100000" lockStructure="1"/>
  <bookViews>
    <workbookView xWindow="0" yWindow="0" windowWidth="28800" windowHeight="1206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IT76" i="4"/>
  <c r="CS51" i="4"/>
  <c r="HJ30" i="4"/>
  <c r="CS30" i="4"/>
  <c r="MA51" i="4"/>
  <c r="HJ51" i="4"/>
  <c r="MA30" i="4"/>
  <c r="C11" i="5"/>
  <c r="D11" i="5"/>
  <c r="E11" i="5"/>
  <c r="B11" i="5"/>
  <c r="LH51" i="4" l="1"/>
  <c r="BK76" i="4"/>
  <c r="LT76" i="4"/>
  <c r="GQ51" i="4"/>
  <c r="LH30" i="4"/>
  <c r="IE76" i="4"/>
  <c r="BZ51" i="4"/>
  <c r="BZ30" i="4"/>
  <c r="GQ30" i="4"/>
  <c r="HP76" i="4"/>
  <c r="FX30" i="4"/>
  <c r="AV76" i="4"/>
  <c r="KO51" i="4"/>
  <c r="KO30" i="4"/>
  <c r="BG30" i="4"/>
  <c r="LE76" i="4"/>
  <c r="FX51" i="4"/>
  <c r="BG51" i="4"/>
  <c r="KP76" i="4"/>
  <c r="FE51" i="4"/>
  <c r="FE30" i="4"/>
  <c r="AN51" i="4"/>
  <c r="AN30" i="4"/>
  <c r="AG76" i="4"/>
  <c r="JV51" i="4"/>
  <c r="JV30" i="4"/>
  <c r="HA76" i="4"/>
  <c r="R76" i="4"/>
  <c r="KA76" i="4"/>
  <c r="GL76" i="4"/>
  <c r="U51" i="4"/>
  <c r="EL30" i="4"/>
  <c r="U30" i="4"/>
  <c r="EL51" i="4"/>
  <c r="JC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<sst xmlns="http://schemas.openxmlformats.org/spreadsheetml/2006/main" count="278" uniqueCount="131">
  <si>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</si>
  <si>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</si>
  <si>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</si>
  <si>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</si>
  <si>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</si>
  <si>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</si>
  <si>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</si>
  <si>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</si>
  <si>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</si>
  <si>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</si>
  <si>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</si>
  <si>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</si>
  <si>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</si>
  <si>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</si>
  <si>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</si>
  <si>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</si>
  <si>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</si>
  <si>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</si>
  <si>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</si>
  <si>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</si>
  <si>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</si>
  <si>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</si>
  <si>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</si>
  <si>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</si>
  <si>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</si>
  <si>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</si>
  <si>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</si>
  <si>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</si>
  <si>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</si>
  <si>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</si>
  <si>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</si>
  <si>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</si>
  <si>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</si>
  <si>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</si>
  <si>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</si>
  <si>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</si>
  <si>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</si>
  <si>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</si>
  <si>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</si>
  <si>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</si>
  <si>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</si>
  <si>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</si>
  <si>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</si>
  <si>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</si>
  <si>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</si>
  <si>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</si>
  <si>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</si>
  <si>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</si>
  <si>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</si>
  <si>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</si>
  <si>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</si>
  <si>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</si>
  <si>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</si>
  <si>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</si>
  <si>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</si>
  <si>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</si>
  <si>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</si>
  <si>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</si>
  <si>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</si>
  <si>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</si>
  <si>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</si>
  <si>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</si>
  <si>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</si>
  <si>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</si>
  <si>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</si>
  <si>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</si>
  <si>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</si>
  <si>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</si>
  <si>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</si>
  <si>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</si>
  <si>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</si>
  <si>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</si>
  <si>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</si>
  <si>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</si>
  <si>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</si>
  <si>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</si>
  <si>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</si>
  <si>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</si>
  <si>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</si>
  <si>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</si>
  <si>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</si>
  <si>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</si>
  <si>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</si>
  <si>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</si>
  <si>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</si>
  <si>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</si>
  <si>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</si>
  <si>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</si>
  <si>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</si>
  <si>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</si>
  <si>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</si>
  <si>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</si>
  <si>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</si>
  <si>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</si>
  <si>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</si>
  <si>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</si>
  <si>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</si>
  <si>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</si>
  <si>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</si>
  <si>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</si>
  <si>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</si>
  <si>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</si>
  <si>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</si>
  <si>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</si>
  <si>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</si>
  <si>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</si>
  <si>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</si>
  <si>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</si>
  <si>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</si>
  <si>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</si>
  <si>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</si>
  <si>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</si>
  <si>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</si>
  <si>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</si>
  <si>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</si>
  <si>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</si>
  <si>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</si>
  <si>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</si>
  <si>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</si>
  <si>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</si>
  <si>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</si>
  <si>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</si>
  <si>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</si>
  <si>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</si>
  <si>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</si>
  <si>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</si>
  <si>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</si>
  <si>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令和２年度から引き続き新型コロナウイルスの感染拡大の影響を受けており、青森市民ホールの休館や催事の減少等が発生したことから、稼働率は前年比5.9%減少した。
また、近隣に低料金の民間駐車場が増加していることも、稼働率が上がらない要因と考えられる。</t>
    <rPh sb="0" eb="2">
      <t>レイワ</t>
    </rPh>
    <rPh sb="3" eb="5">
      <t>ネンド</t>
    </rPh>
    <rPh sb="7" eb="8">
      <t>ヒ</t>
    </rPh>
    <rPh sb="9" eb="10">
      <t>ツヅ</t>
    </rPh>
    <rPh sb="11" eb="13">
      <t>シンガタ</t>
    </rPh>
    <rPh sb="21" eb="23">
      <t>カンセン</t>
    </rPh>
    <rPh sb="23" eb="25">
      <t>カクダイ</t>
    </rPh>
    <rPh sb="26" eb="28">
      <t>エイキョウ</t>
    </rPh>
    <rPh sb="29" eb="30">
      <t>ウ</t>
    </rPh>
    <rPh sb="35" eb="37">
      <t>アオモリ</t>
    </rPh>
    <rPh sb="37" eb="39">
      <t>シミン</t>
    </rPh>
    <rPh sb="43" eb="45">
      <t>キュウカン</t>
    </rPh>
    <rPh sb="46" eb="48">
      <t>サイジ</t>
    </rPh>
    <rPh sb="49" eb="51">
      <t>ゲンショウ</t>
    </rPh>
    <rPh sb="51" eb="52">
      <t>トウ</t>
    </rPh>
    <rPh sb="53" eb="55">
      <t>ハッセイ</t>
    </rPh>
    <rPh sb="62" eb="64">
      <t>カドウ</t>
    </rPh>
    <rPh sb="64" eb="65">
      <t>リツ</t>
    </rPh>
    <rPh sb="66" eb="68">
      <t>ゼンネン</t>
    </rPh>
    <rPh sb="68" eb="69">
      <t>ヒ</t>
    </rPh>
    <rPh sb="73" eb="75">
      <t>ゲンショウ</t>
    </rPh>
    <phoneticPr fontId="5"/>
  </si>
  <si>
    <t>本駐車場は、青森市民ホールの附置義務駐車場であり、令和２年度から引き続き新型コロナウイルスの感染拡大を受け、施設の休館や催事の減少等が発生したことにより、駐車場の稼働率は前年比5.9％減少した。
なお、料金収入に対して維持管理費は低く、売上高GOP比率も類似施設より高いことから、一定の収益性は認められるものの、公債費の償還が支出の大半を占めるため、償還が終了する令和９年度までは赤字経営が続く見込みである。</t>
    <rPh sb="0" eb="1">
      <t>ホン</t>
    </rPh>
    <rPh sb="1" eb="4">
      <t>チュウシャジョウ</t>
    </rPh>
    <rPh sb="6" eb="8">
      <t>アオモリ</t>
    </rPh>
    <rPh sb="8" eb="10">
      <t>シミン</t>
    </rPh>
    <rPh sb="14" eb="16">
      <t>フチ</t>
    </rPh>
    <rPh sb="16" eb="18">
      <t>ギム</t>
    </rPh>
    <rPh sb="18" eb="21">
      <t>チュウシャジョウ</t>
    </rPh>
    <rPh sb="25" eb="27">
      <t>レイワ</t>
    </rPh>
    <rPh sb="28" eb="30">
      <t>ネンド</t>
    </rPh>
    <rPh sb="32" eb="33">
      <t>ヒ</t>
    </rPh>
    <rPh sb="34" eb="35">
      <t>ツヅ</t>
    </rPh>
    <rPh sb="36" eb="38">
      <t>シンガタ</t>
    </rPh>
    <rPh sb="46" eb="48">
      <t>カンセン</t>
    </rPh>
    <rPh sb="48" eb="50">
      <t>カクダイ</t>
    </rPh>
    <rPh sb="51" eb="52">
      <t>ウ</t>
    </rPh>
    <rPh sb="54" eb="56">
      <t>シセツ</t>
    </rPh>
    <rPh sb="57" eb="59">
      <t>キュウカン</t>
    </rPh>
    <rPh sb="60" eb="62">
      <t>サイジ</t>
    </rPh>
    <rPh sb="63" eb="65">
      <t>ゲンショウ</t>
    </rPh>
    <rPh sb="65" eb="66">
      <t>トウ</t>
    </rPh>
    <rPh sb="67" eb="69">
      <t>ハッセイ</t>
    </rPh>
    <rPh sb="77" eb="80">
      <t>チュウシャジョウ</t>
    </rPh>
    <rPh sb="81" eb="83">
      <t>カドウ</t>
    </rPh>
    <rPh sb="83" eb="84">
      <t>リツ</t>
    </rPh>
    <rPh sb="85" eb="87">
      <t>ゼンネン</t>
    </rPh>
    <rPh sb="87" eb="88">
      <t>ヒ</t>
    </rPh>
    <rPh sb="92" eb="94">
      <t>ゲンショウ</t>
    </rPh>
    <rPh sb="160" eb="162">
      <t>ショウカン</t>
    </rPh>
    <rPh sb="163" eb="165">
      <t>シシュツ</t>
    </rPh>
    <rPh sb="182" eb="184">
      <t>レイワ</t>
    </rPh>
    <phoneticPr fontId="5"/>
  </si>
  <si>
    <t>施設に付随した駐車場であり、施設利用者が利用の中心となる特性があることから、令和２年度から引き続く新型コロナウイルス感染拡大の影響による施設利用の伸び悩みや、建設当時から近隣の駐車場環境が変化していることなどの影響により、稼働率は低い水準で推移している。
公債費の影響により収益は赤字が継続しており、料金収入の確保に努めるとともに、着実な企業債の償還を行っていく。</t>
    <rPh sb="38" eb="40">
      <t>レイワ</t>
    </rPh>
    <rPh sb="41" eb="43">
      <t>ネンド</t>
    </rPh>
    <rPh sb="45" eb="46">
      <t>ヒ</t>
    </rPh>
    <rPh sb="47" eb="48">
      <t>ツヅ</t>
    </rPh>
    <rPh sb="49" eb="51">
      <t>シンガタ</t>
    </rPh>
    <rPh sb="58" eb="60">
      <t>カンセン</t>
    </rPh>
    <rPh sb="60" eb="62">
      <t>カクダイ</t>
    </rPh>
    <rPh sb="63" eb="65">
      <t>エイキョウ</t>
    </rPh>
    <rPh sb="68" eb="70">
      <t>シセツ</t>
    </rPh>
    <rPh sb="70" eb="72">
      <t>リヨウ</t>
    </rPh>
    <rPh sb="73" eb="74">
      <t>ノ</t>
    </rPh>
    <rPh sb="75" eb="76">
      <t>ナヤ</t>
    </rPh>
    <rPh sb="143" eb="145">
      <t>ケイゾク</t>
    </rPh>
    <phoneticPr fontId="5"/>
  </si>
  <si>
    <t xml:space="preserve">【⑩企業債残高対料金収入比率のR2報告数値に誤り。誤：0％→正：2270.3％】
企業債残高対料金収入比率は類似施設平均を大きく上回る状態が継続しており、企業債の償還が終了する令和９年度まで改善は期待できない。
</t>
    <rPh sb="88" eb="9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</si>
</sst>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66.5</c:v>
                </c:pt>
                <c:pt idx="1">
                  <c:v>67</c:v>
                </c:pt>
                <c:pt idx="2">
                  <c:v>55.7</c:v>
                </c:pt>
                <c:pt idx="3">
                  <c:v>27.6</c:v>
                </c:pt>
                <c:pt idx="4">
                  <c:v>29.3</c:v>
                </c:pt>
              </c:numCache>
            </c:numRef>
          </c:val>
          <c:extLst xmlns:c16r2="http://schemas.microsoft.com/office/drawing/2015/06/chart">
            <c:ext xmlns:c16="http://schemas.microsoft.com/office/drawing/2014/chart" uri="{C3380CC4-5D6E-409C-BE32-E72D297353CC}">
              <c16:uniqueId val="{00000000-E3BC-4351-AB53-6FFD4AD00BDB}"/>
            </c:ext>
          </c:extLst>
        </c:ser>
        <c:dLbls>
          <c:showLegendKey val="0"/>
          <c:showVal val="0"/>
          <c:showCatName val="0"/>
          <c:showSerName val="0"/>
          <c:showPercent val="0"/>
          <c:showBubbleSize val="0"/>
        </c:dLbls>
        <c:gapWidth val="150"/>
        <c:axId val="609533560"/>
        <c:axId val="60953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E3BC-4351-AB53-6FFD4AD00BDB}"/>
            </c:ext>
          </c:extLst>
        </c:ser>
        <c:dLbls>
          <c:showLegendKey val="0"/>
          <c:showVal val="0"/>
          <c:showCatName val="0"/>
          <c:showSerName val="0"/>
          <c:showPercent val="0"/>
          <c:showBubbleSize val="0"/>
        </c:dLbls>
        <c:marker val="1"/>
        <c:smooth val="0"/>
        <c:axId val="609533560"/>
        <c:axId val="609537872"/>
      </c:lineChart>
      <c:catAx>
        <c:axId val="609533560"/>
        <c:scaling>
          <c:orientation val="minMax"/>
        </c:scaling>
        <c:delete val="1"/>
        <c:axPos val="b"/>
        <c:numFmt formatCode="General" sourceLinked="1"/>
        <c:majorTickMark val="none"/>
        <c:minorTickMark val="none"/>
        <c:tickLblPos val="none"/>
        <c:crossAx val="609537872"/>
        <c:crosses val="autoZero"/>
        <c:auto val="1"/>
        <c:lblAlgn val="ctr"/>
        <c:lblOffset val="100"/>
        <c:noMultiLvlLbl val="1"/>
      </c:catAx>
      <c:valAx>
        <c:axId val="60953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3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1344.7</c:v>
                </c:pt>
                <c:pt idx="1">
                  <c:v>1215.9000000000001</c:v>
                </c:pt>
                <c:pt idx="2">
                  <c:v>1278.7</c:v>
                </c:pt>
                <c:pt idx="3">
                  <c:v>0</c:v>
                </c:pt>
                <c:pt idx="4">
                  <c:v>1823.7</c:v>
                </c:pt>
              </c:numCache>
            </c:numRef>
          </c:val>
          <c:extLst xmlns:c16r2="http://schemas.microsoft.com/office/drawing/2015/06/chart">
            <c:ext xmlns:c16="http://schemas.microsoft.com/office/drawing/2014/chart" uri="{C3380CC4-5D6E-409C-BE32-E72D297353CC}">
              <c16:uniqueId val="{00000000-F066-478A-A758-C7A81D4A2BDE}"/>
            </c:ext>
          </c:extLst>
        </c:ser>
        <c:dLbls>
          <c:showLegendKey val="0"/>
          <c:showVal val="0"/>
          <c:showCatName val="0"/>
          <c:showSerName val="0"/>
          <c:showPercent val="0"/>
          <c:showBubbleSize val="0"/>
        </c:dLbls>
        <c:gapWidth val="150"/>
        <c:axId val="609536304"/>
        <c:axId val="60953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F066-478A-A758-C7A81D4A2BDE}"/>
            </c:ext>
          </c:extLst>
        </c:ser>
        <c:dLbls>
          <c:showLegendKey val="0"/>
          <c:showVal val="0"/>
          <c:showCatName val="0"/>
          <c:showSerName val="0"/>
          <c:showPercent val="0"/>
          <c:showBubbleSize val="0"/>
        </c:dLbls>
        <c:marker val="1"/>
        <c:smooth val="0"/>
        <c:axId val="609536304"/>
        <c:axId val="609538264"/>
      </c:lineChart>
      <c:catAx>
        <c:axId val="609536304"/>
        <c:scaling>
          <c:orientation val="minMax"/>
        </c:scaling>
        <c:delete val="1"/>
        <c:axPos val="b"/>
        <c:numFmt formatCode="General" sourceLinked="1"/>
        <c:majorTickMark val="none"/>
        <c:minorTickMark val="none"/>
        <c:tickLblPos val="none"/>
        <c:crossAx val="609538264"/>
        <c:crosses val="autoZero"/>
        <c:auto val="1"/>
        <c:lblAlgn val="ctr"/>
        <c:lblOffset val="100"/>
        <c:noMultiLvlLbl val="1"/>
      </c:catAx>
      <c:valAx>
        <c:axId val="60953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3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93B-4059-9DCA-67B8C117ED96}"/>
            </c:ext>
          </c:extLst>
        </c:ser>
        <c:dLbls>
          <c:showLegendKey val="0"/>
          <c:showVal val="0"/>
          <c:showCatName val="0"/>
          <c:showSerName val="0"/>
          <c:showPercent val="0"/>
          <c:showBubbleSize val="0"/>
        </c:dLbls>
        <c:gapWidth val="150"/>
        <c:axId val="609541792"/>
        <c:axId val="60953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93B-4059-9DCA-67B8C117ED96}"/>
            </c:ext>
          </c:extLst>
        </c:ser>
        <c:dLbls>
          <c:showLegendKey val="0"/>
          <c:showVal val="0"/>
          <c:showCatName val="0"/>
          <c:showSerName val="0"/>
          <c:showPercent val="0"/>
          <c:showBubbleSize val="0"/>
        </c:dLbls>
        <c:marker val="1"/>
        <c:smooth val="0"/>
        <c:axId val="609541792"/>
        <c:axId val="609534736"/>
      </c:lineChart>
      <c:catAx>
        <c:axId val="609541792"/>
        <c:scaling>
          <c:orientation val="minMax"/>
        </c:scaling>
        <c:delete val="1"/>
        <c:axPos val="b"/>
        <c:numFmt formatCode="General" sourceLinked="1"/>
        <c:majorTickMark val="none"/>
        <c:minorTickMark val="none"/>
        <c:tickLblPos val="none"/>
        <c:crossAx val="609534736"/>
        <c:crosses val="autoZero"/>
        <c:auto val="1"/>
        <c:lblAlgn val="ctr"/>
        <c:lblOffset val="100"/>
        <c:noMultiLvlLbl val="1"/>
      </c:catAx>
      <c:valAx>
        <c:axId val="60953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4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463-4B64-9FB9-DE228C87619C}"/>
            </c:ext>
          </c:extLst>
        </c:ser>
        <c:dLbls>
          <c:showLegendKey val="0"/>
          <c:showVal val="0"/>
          <c:showCatName val="0"/>
          <c:showSerName val="0"/>
          <c:showPercent val="0"/>
          <c:showBubbleSize val="0"/>
        </c:dLbls>
        <c:gapWidth val="150"/>
        <c:axId val="609535912"/>
        <c:axId val="60953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463-4B64-9FB9-DE228C87619C}"/>
            </c:ext>
          </c:extLst>
        </c:ser>
        <c:dLbls>
          <c:showLegendKey val="0"/>
          <c:showVal val="0"/>
          <c:showCatName val="0"/>
          <c:showSerName val="0"/>
          <c:showPercent val="0"/>
          <c:showBubbleSize val="0"/>
        </c:dLbls>
        <c:marker val="1"/>
        <c:smooth val="0"/>
        <c:axId val="609535912"/>
        <c:axId val="609537480"/>
      </c:lineChart>
      <c:catAx>
        <c:axId val="609535912"/>
        <c:scaling>
          <c:orientation val="minMax"/>
        </c:scaling>
        <c:delete val="1"/>
        <c:axPos val="b"/>
        <c:numFmt formatCode="General" sourceLinked="1"/>
        <c:majorTickMark val="none"/>
        <c:minorTickMark val="none"/>
        <c:tickLblPos val="none"/>
        <c:crossAx val="609537480"/>
        <c:crosses val="autoZero"/>
        <c:auto val="1"/>
        <c:lblAlgn val="ctr"/>
        <c:lblOffset val="100"/>
        <c:noMultiLvlLbl val="1"/>
      </c:catAx>
      <c:valAx>
        <c:axId val="60953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3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64-495C-84B8-C8484521DDAF}"/>
            </c:ext>
          </c:extLst>
        </c:ser>
        <c:dLbls>
          <c:showLegendKey val="0"/>
          <c:showVal val="0"/>
          <c:showCatName val="0"/>
          <c:showSerName val="0"/>
          <c:showPercent val="0"/>
          <c:showBubbleSize val="0"/>
        </c:dLbls>
        <c:gapWidth val="150"/>
        <c:axId val="609535128"/>
        <c:axId val="6095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E264-495C-84B8-C8484521DDAF}"/>
            </c:ext>
          </c:extLst>
        </c:ser>
        <c:dLbls>
          <c:showLegendKey val="0"/>
          <c:showVal val="0"/>
          <c:showCatName val="0"/>
          <c:showSerName val="0"/>
          <c:showPercent val="0"/>
          <c:showBubbleSize val="0"/>
        </c:dLbls>
        <c:marker val="1"/>
        <c:smooth val="0"/>
        <c:axId val="609535128"/>
        <c:axId val="609533952"/>
      </c:lineChart>
      <c:catAx>
        <c:axId val="609535128"/>
        <c:scaling>
          <c:orientation val="minMax"/>
        </c:scaling>
        <c:delete val="1"/>
        <c:axPos val="b"/>
        <c:numFmt formatCode="General" sourceLinked="1"/>
        <c:majorTickMark val="none"/>
        <c:minorTickMark val="none"/>
        <c:tickLblPos val="none"/>
        <c:crossAx val="609533952"/>
        <c:crosses val="autoZero"/>
        <c:auto val="1"/>
        <c:lblAlgn val="ctr"/>
        <c:lblOffset val="100"/>
        <c:noMultiLvlLbl val="1"/>
      </c:catAx>
      <c:valAx>
        <c:axId val="6095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3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3D-4BF4-8F12-04ACF3726B64}"/>
            </c:ext>
          </c:extLst>
        </c:ser>
        <c:dLbls>
          <c:showLegendKey val="0"/>
          <c:showVal val="0"/>
          <c:showCatName val="0"/>
          <c:showSerName val="0"/>
          <c:showPercent val="0"/>
          <c:showBubbleSize val="0"/>
        </c:dLbls>
        <c:gapWidth val="150"/>
        <c:axId val="609541400"/>
        <c:axId val="60954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083D-4BF4-8F12-04ACF3726B64}"/>
            </c:ext>
          </c:extLst>
        </c:ser>
        <c:dLbls>
          <c:showLegendKey val="0"/>
          <c:showVal val="0"/>
          <c:showCatName val="0"/>
          <c:showSerName val="0"/>
          <c:showPercent val="0"/>
          <c:showBubbleSize val="0"/>
        </c:dLbls>
        <c:marker val="1"/>
        <c:smooth val="0"/>
        <c:axId val="609541400"/>
        <c:axId val="609542184"/>
      </c:lineChart>
      <c:catAx>
        <c:axId val="609541400"/>
        <c:scaling>
          <c:orientation val="minMax"/>
        </c:scaling>
        <c:delete val="1"/>
        <c:axPos val="b"/>
        <c:numFmt formatCode="General" sourceLinked="1"/>
        <c:majorTickMark val="none"/>
        <c:minorTickMark val="none"/>
        <c:tickLblPos val="none"/>
        <c:crossAx val="609542184"/>
        <c:crosses val="autoZero"/>
        <c:auto val="1"/>
        <c:lblAlgn val="ctr"/>
        <c:lblOffset val="100"/>
        <c:noMultiLvlLbl val="1"/>
      </c:catAx>
      <c:valAx>
        <c:axId val="609542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54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64.7</c:v>
                </c:pt>
                <c:pt idx="1">
                  <c:v>64.7</c:v>
                </c:pt>
                <c:pt idx="2">
                  <c:v>52.9</c:v>
                </c:pt>
                <c:pt idx="3">
                  <c:v>32.4</c:v>
                </c:pt>
                <c:pt idx="4">
                  <c:v>26.5</c:v>
                </c:pt>
              </c:numCache>
            </c:numRef>
          </c:val>
          <c:extLst xmlns:c16r2="http://schemas.microsoft.com/office/drawing/2015/06/chart">
            <c:ext xmlns:c16="http://schemas.microsoft.com/office/drawing/2014/chart" uri="{C3380CC4-5D6E-409C-BE32-E72D297353CC}">
              <c16:uniqueId val="{00000000-FB43-43CD-8EDA-1F371379E28C}"/>
            </c:ext>
          </c:extLst>
        </c:ser>
        <c:dLbls>
          <c:showLegendKey val="0"/>
          <c:showVal val="0"/>
          <c:showCatName val="0"/>
          <c:showSerName val="0"/>
          <c:showPercent val="0"/>
          <c:showBubbleSize val="0"/>
        </c:dLbls>
        <c:gapWidth val="150"/>
        <c:axId val="609542968"/>
        <c:axId val="6095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FB43-43CD-8EDA-1F371379E28C}"/>
            </c:ext>
          </c:extLst>
        </c:ser>
        <c:dLbls>
          <c:showLegendKey val="0"/>
          <c:showVal val="0"/>
          <c:showCatName val="0"/>
          <c:showSerName val="0"/>
          <c:showPercent val="0"/>
          <c:showBubbleSize val="0"/>
        </c:dLbls>
        <c:marker val="1"/>
        <c:smooth val="0"/>
        <c:axId val="609542968"/>
        <c:axId val="609543360"/>
      </c:lineChart>
      <c:catAx>
        <c:axId val="609542968"/>
        <c:scaling>
          <c:orientation val="minMax"/>
        </c:scaling>
        <c:delete val="1"/>
        <c:axPos val="b"/>
        <c:numFmt formatCode="General" sourceLinked="1"/>
        <c:majorTickMark val="none"/>
        <c:minorTickMark val="none"/>
        <c:tickLblPos val="none"/>
        <c:crossAx val="609543360"/>
        <c:crosses val="autoZero"/>
        <c:auto val="1"/>
        <c:lblAlgn val="ctr"/>
        <c:lblOffset val="100"/>
        <c:noMultiLvlLbl val="1"/>
      </c:catAx>
      <c:valAx>
        <c:axId val="6095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4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98.7</c:v>
                </c:pt>
                <c:pt idx="1">
                  <c:v>96</c:v>
                </c:pt>
                <c:pt idx="2">
                  <c:v>93.2</c:v>
                </c:pt>
                <c:pt idx="3">
                  <c:v>95.5</c:v>
                </c:pt>
                <c:pt idx="4">
                  <c:v>97</c:v>
                </c:pt>
              </c:numCache>
            </c:numRef>
          </c:val>
          <c:extLst xmlns:c16r2="http://schemas.microsoft.com/office/drawing/2015/06/chart">
            <c:ext xmlns:c16="http://schemas.microsoft.com/office/drawing/2014/chart" uri="{C3380CC4-5D6E-409C-BE32-E72D297353CC}">
              <c16:uniqueId val="{00000000-230F-48F3-86D3-A112C188761F}"/>
            </c:ext>
          </c:extLst>
        </c:ser>
        <c:dLbls>
          <c:showLegendKey val="0"/>
          <c:showVal val="0"/>
          <c:showCatName val="0"/>
          <c:showSerName val="0"/>
          <c:showPercent val="0"/>
          <c:showBubbleSize val="0"/>
        </c:dLbls>
        <c:gapWidth val="150"/>
        <c:axId val="609544144"/>
        <c:axId val="60954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230F-48F3-86D3-A112C188761F}"/>
            </c:ext>
          </c:extLst>
        </c:ser>
        <c:dLbls>
          <c:showLegendKey val="0"/>
          <c:showVal val="0"/>
          <c:showCatName val="0"/>
          <c:showSerName val="0"/>
          <c:showPercent val="0"/>
          <c:showBubbleSize val="0"/>
        </c:dLbls>
        <c:marker val="1"/>
        <c:smooth val="0"/>
        <c:axId val="609544144"/>
        <c:axId val="609545712"/>
      </c:lineChart>
      <c:catAx>
        <c:axId val="609544144"/>
        <c:scaling>
          <c:orientation val="minMax"/>
        </c:scaling>
        <c:delete val="1"/>
        <c:axPos val="b"/>
        <c:numFmt formatCode="General" sourceLinked="1"/>
        <c:majorTickMark val="none"/>
        <c:minorTickMark val="none"/>
        <c:tickLblPos val="none"/>
        <c:crossAx val="609545712"/>
        <c:crosses val="autoZero"/>
        <c:auto val="1"/>
        <c:lblAlgn val="ctr"/>
        <c:lblOffset val="100"/>
        <c:noMultiLvlLbl val="1"/>
      </c:catAx>
      <c:valAx>
        <c:axId val="60954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54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4607</c:v>
                </c:pt>
                <c:pt idx="1">
                  <c:v>4498</c:v>
                </c:pt>
                <c:pt idx="2">
                  <c:v>3659</c:v>
                </c:pt>
                <c:pt idx="3">
                  <c:v>1806</c:v>
                </c:pt>
                <c:pt idx="4">
                  <c:v>1933</c:v>
                </c:pt>
              </c:numCache>
            </c:numRef>
          </c:val>
          <c:extLst xmlns:c16r2="http://schemas.microsoft.com/office/drawing/2015/06/chart">
            <c:ext xmlns:c16="http://schemas.microsoft.com/office/drawing/2014/chart" uri="{C3380CC4-5D6E-409C-BE32-E72D297353CC}">
              <c16:uniqueId val="{00000000-B162-4AFC-B91B-C4A8B31ADFEF}"/>
            </c:ext>
          </c:extLst>
        </c:ser>
        <c:dLbls>
          <c:showLegendKey val="0"/>
          <c:showVal val="0"/>
          <c:showCatName val="0"/>
          <c:showSerName val="0"/>
          <c:showPercent val="0"/>
          <c:showBubbleSize val="0"/>
        </c:dLbls>
        <c:gapWidth val="150"/>
        <c:axId val="609547672"/>
        <c:axId val="60954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B162-4AFC-B91B-C4A8B31ADFEF}"/>
            </c:ext>
          </c:extLst>
        </c:ser>
        <c:dLbls>
          <c:showLegendKey val="0"/>
          <c:showVal val="0"/>
          <c:showCatName val="0"/>
          <c:showSerName val="0"/>
          <c:showPercent val="0"/>
          <c:showBubbleSize val="0"/>
        </c:dLbls>
        <c:marker val="1"/>
        <c:smooth val="0"/>
        <c:axId val="609547672"/>
        <c:axId val="609546888"/>
      </c:lineChart>
      <c:catAx>
        <c:axId val="609547672"/>
        <c:scaling>
          <c:orientation val="minMax"/>
        </c:scaling>
        <c:delete val="1"/>
        <c:axPos val="b"/>
        <c:numFmt formatCode="General" sourceLinked="1"/>
        <c:majorTickMark val="none"/>
        <c:minorTickMark val="none"/>
        <c:tickLblPos val="none"/>
        <c:crossAx val="609546888"/>
        <c:crosses val="autoZero"/>
        <c:auto val="1"/>
        <c:lblAlgn val="ctr"/>
        <c:lblOffset val="100"/>
        <c:noMultiLvlLbl val="1"/>
      </c:catAx>
      <c:valAx>
        <c:axId val="60954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54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L43"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青森県青森市　青森市民ホール地下駐車場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2043</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117</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34</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220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66.5</v>
      </c>
      <c r="V31" s="98"/>
      <c r="W31" s="98"/>
      <c r="X31" s="98"/>
      <c r="Y31" s="98"/>
      <c r="Z31" s="98"/>
      <c r="AA31" s="98"/>
      <c r="AB31" s="98"/>
      <c r="AC31" s="98"/>
      <c r="AD31" s="98"/>
      <c r="AE31" s="98"/>
      <c r="AF31" s="98"/>
      <c r="AG31" s="98"/>
      <c r="AH31" s="98"/>
      <c r="AI31" s="98"/>
      <c r="AJ31" s="98"/>
      <c r="AK31" s="98"/>
      <c r="AL31" s="98"/>
      <c r="AM31" s="98"/>
      <c r="AN31" s="98">
        <f>データ!Z7</f>
        <v>67</v>
      </c>
      <c r="AO31" s="98"/>
      <c r="AP31" s="98"/>
      <c r="AQ31" s="98"/>
      <c r="AR31" s="98"/>
      <c r="AS31" s="98"/>
      <c r="AT31" s="98"/>
      <c r="AU31" s="98"/>
      <c r="AV31" s="98"/>
      <c r="AW31" s="98"/>
      <c r="AX31" s="98"/>
      <c r="AY31" s="98"/>
      <c r="AZ31" s="98"/>
      <c r="BA31" s="98"/>
      <c r="BB31" s="98"/>
      <c r="BC31" s="98"/>
      <c r="BD31" s="98"/>
      <c r="BE31" s="98"/>
      <c r="BF31" s="98"/>
      <c r="BG31" s="98">
        <f>データ!AA7</f>
        <v>55.7</v>
      </c>
      <c r="BH31" s="98"/>
      <c r="BI31" s="98"/>
      <c r="BJ31" s="98"/>
      <c r="BK31" s="98"/>
      <c r="BL31" s="98"/>
      <c r="BM31" s="98"/>
      <c r="BN31" s="98"/>
      <c r="BO31" s="98"/>
      <c r="BP31" s="98"/>
      <c r="BQ31" s="98"/>
      <c r="BR31" s="98"/>
      <c r="BS31" s="98"/>
      <c r="BT31" s="98"/>
      <c r="BU31" s="98"/>
      <c r="BV31" s="98"/>
      <c r="BW31" s="98"/>
      <c r="BX31" s="98"/>
      <c r="BY31" s="98"/>
      <c r="BZ31" s="98">
        <f>データ!AB7</f>
        <v>27.6</v>
      </c>
      <c r="CA31" s="98"/>
      <c r="CB31" s="98"/>
      <c r="CC31" s="98"/>
      <c r="CD31" s="98"/>
      <c r="CE31" s="98"/>
      <c r="CF31" s="98"/>
      <c r="CG31" s="98"/>
      <c r="CH31" s="98"/>
      <c r="CI31" s="98"/>
      <c r="CJ31" s="98"/>
      <c r="CK31" s="98"/>
      <c r="CL31" s="98"/>
      <c r="CM31" s="98"/>
      <c r="CN31" s="98"/>
      <c r="CO31" s="98"/>
      <c r="CP31" s="98"/>
      <c r="CQ31" s="98"/>
      <c r="CR31" s="98"/>
      <c r="CS31" s="98">
        <f>データ!AC7</f>
        <v>29.3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64.7</v>
      </c>
      <c r="JD31" s="67"/>
      <c r="JE31" s="67"/>
      <c r="JF31" s="67"/>
      <c r="JG31" s="67"/>
      <c r="JH31" s="67"/>
      <c r="JI31" s="67"/>
      <c r="JJ31" s="67"/>
      <c r="JK31" s="67"/>
      <c r="JL31" s="67"/>
      <c r="JM31" s="67"/>
      <c r="JN31" s="67"/>
      <c r="JO31" s="67"/>
      <c r="JP31" s="67"/>
      <c r="JQ31" s="67"/>
      <c r="JR31" s="67"/>
      <c r="JS31" s="67"/>
      <c r="JT31" s="67"/>
      <c r="JU31" s="68"/>
      <c r="JV31" s="66">
        <f>データ!DL7</f>
        <v>64.7</v>
      </c>
      <c r="JW31" s="67"/>
      <c r="JX31" s="67"/>
      <c r="JY31" s="67"/>
      <c r="JZ31" s="67"/>
      <c r="KA31" s="67"/>
      <c r="KB31" s="67"/>
      <c r="KC31" s="67"/>
      <c r="KD31" s="67"/>
      <c r="KE31" s="67"/>
      <c r="KF31" s="67"/>
      <c r="KG31" s="67"/>
      <c r="KH31" s="67"/>
      <c r="KI31" s="67"/>
      <c r="KJ31" s="67"/>
      <c r="KK31" s="67"/>
      <c r="KL31" s="67"/>
      <c r="KM31" s="67"/>
      <c r="KN31" s="68"/>
      <c r="KO31" s="66">
        <f>データ!DM7</f>
        <v>52.9</v>
      </c>
      <c r="KP31" s="67"/>
      <c r="KQ31" s="67"/>
      <c r="KR31" s="67"/>
      <c r="KS31" s="67"/>
      <c r="KT31" s="67"/>
      <c r="KU31" s="67"/>
      <c r="KV31" s="67"/>
      <c r="KW31" s="67"/>
      <c r="KX31" s="67"/>
      <c r="KY31" s="67"/>
      <c r="KZ31" s="67"/>
      <c r="LA31" s="67"/>
      <c r="LB31" s="67"/>
      <c r="LC31" s="67"/>
      <c r="LD31" s="67"/>
      <c r="LE31" s="67"/>
      <c r="LF31" s="67"/>
      <c r="LG31" s="68"/>
      <c r="LH31" s="66">
        <f>データ!DN7</f>
        <v>32.4</v>
      </c>
      <c r="LI31" s="67"/>
      <c r="LJ31" s="67"/>
      <c r="LK31" s="67"/>
      <c r="LL31" s="67"/>
      <c r="LM31" s="67"/>
      <c r="LN31" s="67"/>
      <c r="LO31" s="67"/>
      <c r="LP31" s="67"/>
      <c r="LQ31" s="67"/>
      <c r="LR31" s="67"/>
      <c r="LS31" s="67"/>
      <c r="LT31" s="67"/>
      <c r="LU31" s="67"/>
      <c r="LV31" s="67"/>
      <c r="LW31" s="67"/>
      <c r="LX31" s="67"/>
      <c r="LY31" s="67"/>
      <c r="LZ31" s="68"/>
      <c r="MA31" s="66">
        <f>データ!DO7</f>
        <v>26.5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98.7</v>
      </c>
      <c r="EM52" s="98"/>
      <c r="EN52" s="98"/>
      <c r="EO52" s="98"/>
      <c r="EP52" s="98"/>
      <c r="EQ52" s="98"/>
      <c r="ER52" s="98"/>
      <c r="ES52" s="98"/>
      <c r="ET52" s="98"/>
      <c r="EU52" s="98"/>
      <c r="EV52" s="98"/>
      <c r="EW52" s="98"/>
      <c r="EX52" s="98"/>
      <c r="EY52" s="98"/>
      <c r="EZ52" s="98"/>
      <c r="FA52" s="98"/>
      <c r="FB52" s="98"/>
      <c r="FC52" s="98"/>
      <c r="FD52" s="98"/>
      <c r="FE52" s="98">
        <f>データ!BG7</f>
        <v>96</v>
      </c>
      <c r="FF52" s="98"/>
      <c r="FG52" s="98"/>
      <c r="FH52" s="98"/>
      <c r="FI52" s="98"/>
      <c r="FJ52" s="98"/>
      <c r="FK52" s="98"/>
      <c r="FL52" s="98"/>
      <c r="FM52" s="98"/>
      <c r="FN52" s="98"/>
      <c r="FO52" s="98"/>
      <c r="FP52" s="98"/>
      <c r="FQ52" s="98"/>
      <c r="FR52" s="98"/>
      <c r="FS52" s="98"/>
      <c r="FT52" s="98"/>
      <c r="FU52" s="98"/>
      <c r="FV52" s="98"/>
      <c r="FW52" s="98"/>
      <c r="FX52" s="98">
        <f>データ!BH7</f>
        <v>93.2</v>
      </c>
      <c r="FY52" s="98"/>
      <c r="FZ52" s="98"/>
      <c r="GA52" s="98"/>
      <c r="GB52" s="98"/>
      <c r="GC52" s="98"/>
      <c r="GD52" s="98"/>
      <c r="GE52" s="98"/>
      <c r="GF52" s="98"/>
      <c r="GG52" s="98"/>
      <c r="GH52" s="98"/>
      <c r="GI52" s="98"/>
      <c r="GJ52" s="98"/>
      <c r="GK52" s="98"/>
      <c r="GL52" s="98"/>
      <c r="GM52" s="98"/>
      <c r="GN52" s="98"/>
      <c r="GO52" s="98"/>
      <c r="GP52" s="98"/>
      <c r="GQ52" s="98">
        <f>データ!BI7</f>
        <v>95.5</v>
      </c>
      <c r="GR52" s="98"/>
      <c r="GS52" s="98"/>
      <c r="GT52" s="98"/>
      <c r="GU52" s="98"/>
      <c r="GV52" s="98"/>
      <c r="GW52" s="98"/>
      <c r="GX52" s="98"/>
      <c r="GY52" s="98"/>
      <c r="GZ52" s="98"/>
      <c r="HA52" s="98"/>
      <c r="HB52" s="98"/>
      <c r="HC52" s="98"/>
      <c r="HD52" s="98"/>
      <c r="HE52" s="98"/>
      <c r="HF52" s="98"/>
      <c r="HG52" s="98"/>
      <c r="HH52" s="98"/>
      <c r="HI52" s="98"/>
      <c r="HJ52" s="98">
        <f>データ!BJ7</f>
        <v>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4607</v>
      </c>
      <c r="JD52" s="97"/>
      <c r="JE52" s="97"/>
      <c r="JF52" s="97"/>
      <c r="JG52" s="97"/>
      <c r="JH52" s="97"/>
      <c r="JI52" s="97"/>
      <c r="JJ52" s="97"/>
      <c r="JK52" s="97"/>
      <c r="JL52" s="97"/>
      <c r="JM52" s="97"/>
      <c r="JN52" s="97"/>
      <c r="JO52" s="97"/>
      <c r="JP52" s="97"/>
      <c r="JQ52" s="97"/>
      <c r="JR52" s="97"/>
      <c r="JS52" s="97"/>
      <c r="JT52" s="97"/>
      <c r="JU52" s="97"/>
      <c r="JV52" s="97">
        <f>データ!BR7</f>
        <v>4498</v>
      </c>
      <c r="JW52" s="97"/>
      <c r="JX52" s="97"/>
      <c r="JY52" s="97"/>
      <c r="JZ52" s="97"/>
      <c r="KA52" s="97"/>
      <c r="KB52" s="97"/>
      <c r="KC52" s="97"/>
      <c r="KD52" s="97"/>
      <c r="KE52" s="97"/>
      <c r="KF52" s="97"/>
      <c r="KG52" s="97"/>
      <c r="KH52" s="97"/>
      <c r="KI52" s="97"/>
      <c r="KJ52" s="97"/>
      <c r="KK52" s="97"/>
      <c r="KL52" s="97"/>
      <c r="KM52" s="97"/>
      <c r="KN52" s="97"/>
      <c r="KO52" s="97">
        <f>データ!BS7</f>
        <v>3659</v>
      </c>
      <c r="KP52" s="97"/>
      <c r="KQ52" s="97"/>
      <c r="KR52" s="97"/>
      <c r="KS52" s="97"/>
      <c r="KT52" s="97"/>
      <c r="KU52" s="97"/>
      <c r="KV52" s="97"/>
      <c r="KW52" s="97"/>
      <c r="KX52" s="97"/>
      <c r="KY52" s="97"/>
      <c r="KZ52" s="97"/>
      <c r="LA52" s="97"/>
      <c r="LB52" s="97"/>
      <c r="LC52" s="97"/>
      <c r="LD52" s="97"/>
      <c r="LE52" s="97"/>
      <c r="LF52" s="97"/>
      <c r="LG52" s="97"/>
      <c r="LH52" s="97">
        <f>データ!BT7</f>
        <v>1806</v>
      </c>
      <c r="LI52" s="97"/>
      <c r="LJ52" s="97"/>
      <c r="LK52" s="97"/>
      <c r="LL52" s="97"/>
      <c r="LM52" s="97"/>
      <c r="LN52" s="97"/>
      <c r="LO52" s="97"/>
      <c r="LP52" s="97"/>
      <c r="LQ52" s="97"/>
      <c r="LR52" s="97"/>
      <c r="LS52" s="97"/>
      <c r="LT52" s="97"/>
      <c r="LU52" s="97"/>
      <c r="LV52" s="97"/>
      <c r="LW52" s="97"/>
      <c r="LX52" s="97"/>
      <c r="LY52" s="97"/>
      <c r="LZ52" s="97"/>
      <c r="MA52" s="97">
        <f>データ!BU7</f>
        <v>1933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86971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1344.7</v>
      </c>
      <c r="KB77" s="67"/>
      <c r="KC77" s="67"/>
      <c r="KD77" s="67"/>
      <c r="KE77" s="67"/>
      <c r="KF77" s="67"/>
      <c r="KG77" s="67"/>
      <c r="KH77" s="67"/>
      <c r="KI77" s="67"/>
      <c r="KJ77" s="67"/>
      <c r="KK77" s="67"/>
      <c r="KL77" s="67"/>
      <c r="KM77" s="67"/>
      <c r="KN77" s="67"/>
      <c r="KO77" s="68"/>
      <c r="KP77" s="66">
        <f>データ!DA7</f>
        <v>1215.9000000000001</v>
      </c>
      <c r="KQ77" s="67"/>
      <c r="KR77" s="67"/>
      <c r="KS77" s="67"/>
      <c r="KT77" s="67"/>
      <c r="KU77" s="67"/>
      <c r="KV77" s="67"/>
      <c r="KW77" s="67"/>
      <c r="KX77" s="67"/>
      <c r="KY77" s="67"/>
      <c r="KZ77" s="67"/>
      <c r="LA77" s="67"/>
      <c r="LB77" s="67"/>
      <c r="LC77" s="67"/>
      <c r="LD77" s="68"/>
      <c r="LE77" s="66">
        <f>データ!DB7</f>
        <v>1278.7</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1823.7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te588XfqQwAcXFrEAAaKsRmOb0FHARkVUz220pD1G4+tgQ5NCn6FOF8tuu7aI2gtVmyXCwn3xPDxDBOW2t/Ew==" saltValue="iS3/1UiXoyQEUnPyaYN8N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101</v>
      </c>
      <c r="AO5" s="47" t="s">
        <v>95</v>
      </c>
      <c r="AP5" s="47" t="s">
        <v>96</v>
      </c>
      <c r="AQ5" s="47" t="s">
        <v>97</v>
      </c>
      <c r="AR5" s="47" t="s">
        <v>98</v>
      </c>
      <c r="AS5" s="47" t="s">
        <v>99</v>
      </c>
      <c r="AT5" s="47" t="s">
        <v>100</v>
      </c>
      <c r="AU5" s="47" t="s">
        <v>90</v>
      </c>
      <c r="AV5" s="47" t="s">
        <v>91</v>
      </c>
      <c r="AW5" s="47" t="s">
        <v>92</v>
      </c>
      <c r="AX5" s="47" t="s">
        <v>93</v>
      </c>
      <c r="AY5" s="47" t="s">
        <v>101</v>
      </c>
      <c r="AZ5" s="47" t="s">
        <v>95</v>
      </c>
      <c r="BA5" s="47" t="s">
        <v>96</v>
      </c>
      <c r="BB5" s="47" t="s">
        <v>97</v>
      </c>
      <c r="BC5" s="47" t="s">
        <v>98</v>
      </c>
      <c r="BD5" s="47" t="s">
        <v>99</v>
      </c>
      <c r="BE5" s="47" t="s">
        <v>100</v>
      </c>
      <c r="BF5" s="47" t="s">
        <v>90</v>
      </c>
      <c r="BG5" s="47" t="s">
        <v>91</v>
      </c>
      <c r="BH5" s="47" t="s">
        <v>92</v>
      </c>
      <c r="BI5" s="47" t="s">
        <v>93</v>
      </c>
      <c r="BJ5" s="47" t="s">
        <v>101</v>
      </c>
      <c r="BK5" s="47" t="s">
        <v>95</v>
      </c>
      <c r="BL5" s="47" t="s">
        <v>96</v>
      </c>
      <c r="BM5" s="47" t="s">
        <v>97</v>
      </c>
      <c r="BN5" s="47" t="s">
        <v>98</v>
      </c>
      <c r="BO5" s="47" t="s">
        <v>99</v>
      </c>
      <c r="BP5" s="47" t="s">
        <v>100</v>
      </c>
      <c r="BQ5" s="47" t="s">
        <v>90</v>
      </c>
      <c r="BR5" s="47" t="s">
        <v>91</v>
      </c>
      <c r="BS5" s="47" t="s">
        <v>92</v>
      </c>
      <c r="BT5" s="47" t="s">
        <v>93</v>
      </c>
      <c r="BU5" s="47" t="s">
        <v>101</v>
      </c>
      <c r="BV5" s="47" t="s">
        <v>95</v>
      </c>
      <c r="BW5" s="47" t="s">
        <v>96</v>
      </c>
      <c r="BX5" s="47" t="s">
        <v>97</v>
      </c>
      <c r="BY5" s="47" t="s">
        <v>98</v>
      </c>
      <c r="BZ5" s="47" t="s">
        <v>99</v>
      </c>
      <c r="CA5" s="47" t="s">
        <v>100</v>
      </c>
      <c r="CB5" s="47" t="s">
        <v>90</v>
      </c>
      <c r="CC5" s="47" t="s">
        <v>91</v>
      </c>
      <c r="CD5" s="47" t="s">
        <v>92</v>
      </c>
      <c r="CE5" s="47" t="s">
        <v>93</v>
      </c>
      <c r="CF5" s="47" t="s">
        <v>101</v>
      </c>
      <c r="CG5" s="47" t="s">
        <v>95</v>
      </c>
      <c r="CH5" s="47" t="s">
        <v>96</v>
      </c>
      <c r="CI5" s="47" t="s">
        <v>97</v>
      </c>
      <c r="CJ5" s="47" t="s">
        <v>98</v>
      </c>
      <c r="CK5" s="47" t="s">
        <v>99</v>
      </c>
      <c r="CL5" s="47" t="s">
        <v>100</v>
      </c>
      <c r="CM5" s="148"/>
      <c r="CN5" s="148"/>
      <c r="CO5" s="47" t="s">
        <v>90</v>
      </c>
      <c r="CP5" s="47" t="s">
        <v>102</v>
      </c>
      <c r="CQ5" s="47" t="s">
        <v>92</v>
      </c>
      <c r="CR5" s="47" t="s">
        <v>93</v>
      </c>
      <c r="CS5" s="47" t="s">
        <v>101</v>
      </c>
      <c r="CT5" s="47" t="s">
        <v>95</v>
      </c>
      <c r="CU5" s="47" t="s">
        <v>96</v>
      </c>
      <c r="CV5" s="47" t="s">
        <v>97</v>
      </c>
      <c r="CW5" s="47" t="s">
        <v>98</v>
      </c>
      <c r="CX5" s="47" t="s">
        <v>99</v>
      </c>
      <c r="CY5" s="47" t="s">
        <v>100</v>
      </c>
      <c r="CZ5" s="47" t="s">
        <v>90</v>
      </c>
      <c r="DA5" s="47" t="s">
        <v>91</v>
      </c>
      <c r="DB5" s="47" t="s">
        <v>92</v>
      </c>
      <c r="DC5" s="47" t="s">
        <v>93</v>
      </c>
      <c r="DD5" s="47" t="s">
        <v>101</v>
      </c>
      <c r="DE5" s="47" t="s">
        <v>95</v>
      </c>
      <c r="DF5" s="47" t="s">
        <v>96</v>
      </c>
      <c r="DG5" s="47" t="s">
        <v>97</v>
      </c>
      <c r="DH5" s="47" t="s">
        <v>98</v>
      </c>
      <c r="DI5" s="47" t="s">
        <v>99</v>
      </c>
      <c r="DJ5" s="47" t="s">
        <v>35</v>
      </c>
      <c r="DK5" s="47" t="s">
        <v>90</v>
      </c>
      <c r="DL5" s="47" t="s">
        <v>91</v>
      </c>
      <c r="DM5" s="47" t="s">
        <v>92</v>
      </c>
      <c r="DN5" s="47" t="s">
        <v>93</v>
      </c>
      <c r="DO5" s="47" t="s">
        <v>101</v>
      </c>
      <c r="DP5" s="47" t="s">
        <v>95</v>
      </c>
      <c r="DQ5" s="47" t="s">
        <v>96</v>
      </c>
      <c r="DR5" s="47" t="s">
        <v>97</v>
      </c>
      <c r="DS5" s="47" t="s">
        <v>98</v>
      </c>
      <c r="DT5" s="47" t="s">
        <v>99</v>
      </c>
      <c r="DU5" s="47" t="s">
        <v>100</v>
      </c>
    </row>
    <row r="6" spans="1:125" s="54" customFormat="1" x14ac:dyDescent="0.15">
      <c r="A6" s="37" t="s">
        <v>103</v>
      </c>
      <c r="B6" s="48">
        <f>B8</f>
        <v>2021</v>
      </c>
      <c r="C6" s="48">
        <f t="shared" ref="C6:X6" si="1">C8</f>
        <v>22012</v>
      </c>
      <c r="D6" s="48">
        <f t="shared" si="1"/>
        <v>47</v>
      </c>
      <c r="E6" s="48">
        <f t="shared" si="1"/>
        <v>14</v>
      </c>
      <c r="F6" s="48">
        <f t="shared" si="1"/>
        <v>0</v>
      </c>
      <c r="G6" s="48">
        <f t="shared" si="1"/>
        <v>6</v>
      </c>
      <c r="H6" s="48" t="str">
        <f>SUBSTITUTE(H8,"　","")</f>
        <v>青森県青森市</v>
      </c>
      <c r="I6" s="48" t="str">
        <f t="shared" si="1"/>
        <v>青森市民ホール地下駐車場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15</v>
      </c>
      <c r="S6" s="50" t="str">
        <f t="shared" si="1"/>
        <v>公共施設</v>
      </c>
      <c r="T6" s="50" t="str">
        <f t="shared" si="1"/>
        <v>無</v>
      </c>
      <c r="U6" s="51">
        <f t="shared" si="1"/>
        <v>2043</v>
      </c>
      <c r="V6" s="51">
        <f t="shared" si="1"/>
        <v>34</v>
      </c>
      <c r="W6" s="51">
        <f t="shared" si="1"/>
        <v>220</v>
      </c>
      <c r="X6" s="50" t="str">
        <f t="shared" si="1"/>
        <v>代行制</v>
      </c>
      <c r="Y6" s="52">
        <f>IF(Y8="-",NA(),Y8)</f>
        <v>66.5</v>
      </c>
      <c r="Z6" s="52">
        <f t="shared" ref="Z6:AH6" si="2">IF(Z8="-",NA(),Z8)</f>
        <v>67</v>
      </c>
      <c r="AA6" s="52">
        <f t="shared" si="2"/>
        <v>55.7</v>
      </c>
      <c r="AB6" s="52">
        <f t="shared" si="2"/>
        <v>27.6</v>
      </c>
      <c r="AC6" s="52">
        <f t="shared" si="2"/>
        <v>29.3</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98.7</v>
      </c>
      <c r="BG6" s="52">
        <f t="shared" ref="BG6:BO6" si="5">IF(BG8="-",NA(),BG8)</f>
        <v>96</v>
      </c>
      <c r="BH6" s="52">
        <f t="shared" si="5"/>
        <v>93.2</v>
      </c>
      <c r="BI6" s="52">
        <f t="shared" si="5"/>
        <v>95.5</v>
      </c>
      <c r="BJ6" s="52">
        <f t="shared" si="5"/>
        <v>97</v>
      </c>
      <c r="BK6" s="52">
        <f t="shared" si="5"/>
        <v>6.5</v>
      </c>
      <c r="BL6" s="52">
        <f t="shared" si="5"/>
        <v>-0.1</v>
      </c>
      <c r="BM6" s="52">
        <f t="shared" si="5"/>
        <v>-9.8000000000000007</v>
      </c>
      <c r="BN6" s="52">
        <f t="shared" si="5"/>
        <v>-25.9</v>
      </c>
      <c r="BO6" s="52">
        <f t="shared" si="5"/>
        <v>-24.6</v>
      </c>
      <c r="BP6" s="49" t="str">
        <f>IF(BP8="-","",IF(BP8="-","【-】","【"&amp;SUBSTITUTE(TEXT(BP8,"#,##0.0"),"-","△")&amp;"】"))</f>
        <v>【0.8】</v>
      </c>
      <c r="BQ6" s="53">
        <f>IF(BQ8="-",NA(),BQ8)</f>
        <v>4607</v>
      </c>
      <c r="BR6" s="53">
        <f t="shared" ref="BR6:BZ6" si="6">IF(BR8="-",NA(),BR8)</f>
        <v>4498</v>
      </c>
      <c r="BS6" s="53">
        <f t="shared" si="6"/>
        <v>3659</v>
      </c>
      <c r="BT6" s="53">
        <f t="shared" si="6"/>
        <v>1806</v>
      </c>
      <c r="BU6" s="53">
        <f t="shared" si="6"/>
        <v>1933</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104</v>
      </c>
      <c r="CM6" s="51">
        <f t="shared" ref="CM6:CN6" si="7">CM8</f>
        <v>86971</v>
      </c>
      <c r="CN6" s="51">
        <f t="shared" si="7"/>
        <v>0</v>
      </c>
      <c r="CO6" s="52"/>
      <c r="CP6" s="52"/>
      <c r="CQ6" s="52"/>
      <c r="CR6" s="52"/>
      <c r="CS6" s="52"/>
      <c r="CT6" s="52"/>
      <c r="CU6" s="52"/>
      <c r="CV6" s="52"/>
      <c r="CW6" s="52"/>
      <c r="CX6" s="52"/>
      <c r="CY6" s="49" t="s">
        <v>105</v>
      </c>
      <c r="CZ6" s="52">
        <f>IF(CZ8="-",NA(),CZ8)</f>
        <v>1344.7</v>
      </c>
      <c r="DA6" s="52">
        <f t="shared" ref="DA6:DI6" si="8">IF(DA8="-",NA(),DA8)</f>
        <v>1215.9000000000001</v>
      </c>
      <c r="DB6" s="52">
        <f t="shared" si="8"/>
        <v>1278.7</v>
      </c>
      <c r="DC6" s="52">
        <f t="shared" si="8"/>
        <v>0</v>
      </c>
      <c r="DD6" s="52">
        <f t="shared" si="8"/>
        <v>1823.7</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64.7</v>
      </c>
      <c r="DL6" s="52">
        <f t="shared" ref="DL6:DT6" si="9">IF(DL8="-",NA(),DL8)</f>
        <v>64.7</v>
      </c>
      <c r="DM6" s="52">
        <f t="shared" si="9"/>
        <v>52.9</v>
      </c>
      <c r="DN6" s="52">
        <f t="shared" si="9"/>
        <v>32.4</v>
      </c>
      <c r="DO6" s="52">
        <f t="shared" si="9"/>
        <v>26.5</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106</v>
      </c>
      <c r="B7" s="48">
        <f t="shared" ref="B7:X7" si="10">B8</f>
        <v>2021</v>
      </c>
      <c r="C7" s="48">
        <f t="shared" si="10"/>
        <v>22012</v>
      </c>
      <c r="D7" s="48">
        <f t="shared" si="10"/>
        <v>47</v>
      </c>
      <c r="E7" s="48">
        <f t="shared" si="10"/>
        <v>14</v>
      </c>
      <c r="F7" s="48">
        <f t="shared" si="10"/>
        <v>0</v>
      </c>
      <c r="G7" s="48">
        <f t="shared" si="10"/>
        <v>6</v>
      </c>
      <c r="H7" s="48" t="str">
        <f t="shared" si="10"/>
        <v>青森県　青森市</v>
      </c>
      <c r="I7" s="48" t="str">
        <f t="shared" si="10"/>
        <v>青森市民ホール地下駐車場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15</v>
      </c>
      <c r="S7" s="50" t="str">
        <f t="shared" si="10"/>
        <v>公共施設</v>
      </c>
      <c r="T7" s="50" t="str">
        <f t="shared" si="10"/>
        <v>無</v>
      </c>
      <c r="U7" s="51">
        <f t="shared" si="10"/>
        <v>2043</v>
      </c>
      <c r="V7" s="51">
        <f t="shared" si="10"/>
        <v>34</v>
      </c>
      <c r="W7" s="51">
        <f t="shared" si="10"/>
        <v>220</v>
      </c>
      <c r="X7" s="50" t="str">
        <f t="shared" si="10"/>
        <v>代行制</v>
      </c>
      <c r="Y7" s="52">
        <f>Y8</f>
        <v>66.5</v>
      </c>
      <c r="Z7" s="52">
        <f t="shared" ref="Z7:AH7" si="11">Z8</f>
        <v>67</v>
      </c>
      <c r="AA7" s="52">
        <f t="shared" si="11"/>
        <v>55.7</v>
      </c>
      <c r="AB7" s="52">
        <f t="shared" si="11"/>
        <v>27.6</v>
      </c>
      <c r="AC7" s="52">
        <f t="shared" si="11"/>
        <v>29.3</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98.7</v>
      </c>
      <c r="BG7" s="52">
        <f t="shared" ref="BG7:BO7" si="14">BG8</f>
        <v>96</v>
      </c>
      <c r="BH7" s="52">
        <f t="shared" si="14"/>
        <v>93.2</v>
      </c>
      <c r="BI7" s="52">
        <f t="shared" si="14"/>
        <v>95.5</v>
      </c>
      <c r="BJ7" s="52">
        <f t="shared" si="14"/>
        <v>97</v>
      </c>
      <c r="BK7" s="52">
        <f t="shared" si="14"/>
        <v>6.5</v>
      </c>
      <c r="BL7" s="52">
        <f t="shared" si="14"/>
        <v>-0.1</v>
      </c>
      <c r="BM7" s="52">
        <f t="shared" si="14"/>
        <v>-9.8000000000000007</v>
      </c>
      <c r="BN7" s="52">
        <f t="shared" si="14"/>
        <v>-25.9</v>
      </c>
      <c r="BO7" s="52">
        <f t="shared" si="14"/>
        <v>-24.6</v>
      </c>
      <c r="BP7" s="49"/>
      <c r="BQ7" s="53">
        <f>BQ8</f>
        <v>4607</v>
      </c>
      <c r="BR7" s="53">
        <f t="shared" ref="BR7:BZ7" si="15">BR8</f>
        <v>4498</v>
      </c>
      <c r="BS7" s="53">
        <f t="shared" si="15"/>
        <v>3659</v>
      </c>
      <c r="BT7" s="53">
        <f t="shared" si="15"/>
        <v>1806</v>
      </c>
      <c r="BU7" s="53">
        <f t="shared" si="15"/>
        <v>1933</v>
      </c>
      <c r="BV7" s="53">
        <f t="shared" si="15"/>
        <v>17384</v>
      </c>
      <c r="BW7" s="53">
        <f t="shared" si="15"/>
        <v>16973</v>
      </c>
      <c r="BX7" s="53">
        <f t="shared" si="15"/>
        <v>5206</v>
      </c>
      <c r="BY7" s="53">
        <f t="shared" si="15"/>
        <v>2220</v>
      </c>
      <c r="BZ7" s="53">
        <f t="shared" si="15"/>
        <v>3097</v>
      </c>
      <c r="CA7" s="51"/>
      <c r="CB7" s="52" t="s">
        <v>107</v>
      </c>
      <c r="CC7" s="52" t="s">
        <v>107</v>
      </c>
      <c r="CD7" s="52" t="s">
        <v>107</v>
      </c>
      <c r="CE7" s="52" t="s">
        <v>107</v>
      </c>
      <c r="CF7" s="52" t="s">
        <v>107</v>
      </c>
      <c r="CG7" s="52" t="s">
        <v>107</v>
      </c>
      <c r="CH7" s="52" t="s">
        <v>107</v>
      </c>
      <c r="CI7" s="52" t="s">
        <v>107</v>
      </c>
      <c r="CJ7" s="52" t="s">
        <v>107</v>
      </c>
      <c r="CK7" s="52" t="s">
        <v>105</v>
      </c>
      <c r="CL7" s="49"/>
      <c r="CM7" s="51">
        <f>CM8</f>
        <v>86971</v>
      </c>
      <c r="CN7" s="51">
        <f>CN8</f>
        <v>0</v>
      </c>
      <c r="CO7" s="52" t="s">
        <v>107</v>
      </c>
      <c r="CP7" s="52" t="s">
        <v>107</v>
      </c>
      <c r="CQ7" s="52" t="s">
        <v>107</v>
      </c>
      <c r="CR7" s="52" t="s">
        <v>107</v>
      </c>
      <c r="CS7" s="52" t="s">
        <v>107</v>
      </c>
      <c r="CT7" s="52" t="s">
        <v>107</v>
      </c>
      <c r="CU7" s="52" t="s">
        <v>107</v>
      </c>
      <c r="CV7" s="52" t="s">
        <v>107</v>
      </c>
      <c r="CW7" s="52" t="s">
        <v>107</v>
      </c>
      <c r="CX7" s="52" t="s">
        <v>108</v>
      </c>
      <c r="CY7" s="49"/>
      <c r="CZ7" s="52">
        <f>CZ8</f>
        <v>1344.7</v>
      </c>
      <c r="DA7" s="52">
        <f t="shared" ref="DA7:DI7" si="16">DA8</f>
        <v>1215.9000000000001</v>
      </c>
      <c r="DB7" s="52">
        <f t="shared" si="16"/>
        <v>1278.7</v>
      </c>
      <c r="DC7" s="52">
        <f t="shared" si="16"/>
        <v>0</v>
      </c>
      <c r="DD7" s="52">
        <f t="shared" si="16"/>
        <v>1823.7</v>
      </c>
      <c r="DE7" s="52">
        <f t="shared" si="16"/>
        <v>135.30000000000001</v>
      </c>
      <c r="DF7" s="52">
        <f t="shared" si="16"/>
        <v>108.2</v>
      </c>
      <c r="DG7" s="52">
        <f t="shared" si="16"/>
        <v>117.1</v>
      </c>
      <c r="DH7" s="52">
        <f t="shared" si="16"/>
        <v>145.19999999999999</v>
      </c>
      <c r="DI7" s="52">
        <f t="shared" si="16"/>
        <v>219.9</v>
      </c>
      <c r="DJ7" s="49"/>
      <c r="DK7" s="52">
        <f>DK8</f>
        <v>64.7</v>
      </c>
      <c r="DL7" s="52">
        <f t="shared" ref="DL7:DT7" si="17">DL8</f>
        <v>64.7</v>
      </c>
      <c r="DM7" s="52">
        <f t="shared" si="17"/>
        <v>52.9</v>
      </c>
      <c r="DN7" s="52">
        <f t="shared" si="17"/>
        <v>32.4</v>
      </c>
      <c r="DO7" s="52">
        <f t="shared" si="17"/>
        <v>26.5</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22012</v>
      </c>
      <c r="D8" s="55">
        <v>47</v>
      </c>
      <c r="E8" s="55">
        <v>14</v>
      </c>
      <c r="F8" s="55">
        <v>0</v>
      </c>
      <c r="G8" s="55">
        <v>6</v>
      </c>
      <c r="H8" s="55" t="s">
        <v>109</v>
      </c>
      <c r="I8" s="55" t="s">
        <v>110</v>
      </c>
      <c r="J8" s="55" t="s">
        <v>111</v>
      </c>
      <c r="K8" s="55" t="s">
        <v>112</v>
      </c>
      <c r="L8" s="55" t="s">
        <v>113</v>
      </c>
      <c r="M8" s="55" t="s">
        <v>114</v>
      </c>
      <c r="N8" s="55" t="s">
        <v>115</v>
      </c>
      <c r="O8" s="56" t="s">
        <v>116</v>
      </c>
      <c r="P8" s="57" t="s">
        <v>117</v>
      </c>
      <c r="Q8" s="57" t="s">
        <v>118</v>
      </c>
      <c r="R8" s="58">
        <v>15</v>
      </c>
      <c r="S8" s="57" t="s">
        <v>119</v>
      </c>
      <c r="T8" s="57" t="s">
        <v>120</v>
      </c>
      <c r="U8" s="58">
        <v>2043</v>
      </c>
      <c r="V8" s="58">
        <v>34</v>
      </c>
      <c r="W8" s="58">
        <v>220</v>
      </c>
      <c r="X8" s="57" t="s">
        <v>121</v>
      </c>
      <c r="Y8" s="59">
        <v>66.5</v>
      </c>
      <c r="Z8" s="59">
        <v>67</v>
      </c>
      <c r="AA8" s="59">
        <v>55.7</v>
      </c>
      <c r="AB8" s="59">
        <v>27.6</v>
      </c>
      <c r="AC8" s="59">
        <v>29.3</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98.7</v>
      </c>
      <c r="BG8" s="59">
        <v>96</v>
      </c>
      <c r="BH8" s="59">
        <v>93.2</v>
      </c>
      <c r="BI8" s="59">
        <v>95.5</v>
      </c>
      <c r="BJ8" s="59">
        <v>97</v>
      </c>
      <c r="BK8" s="59">
        <v>6.5</v>
      </c>
      <c r="BL8" s="59">
        <v>-0.1</v>
      </c>
      <c r="BM8" s="59">
        <v>-9.8000000000000007</v>
      </c>
      <c r="BN8" s="59">
        <v>-25.9</v>
      </c>
      <c r="BO8" s="59">
        <v>-24.6</v>
      </c>
      <c r="BP8" s="56">
        <v>0.8</v>
      </c>
      <c r="BQ8" s="60">
        <v>4607</v>
      </c>
      <c r="BR8" s="60">
        <v>4498</v>
      </c>
      <c r="BS8" s="60">
        <v>3659</v>
      </c>
      <c r="BT8" s="61">
        <v>1806</v>
      </c>
      <c r="BU8" s="61">
        <v>1933</v>
      </c>
      <c r="BV8" s="60">
        <v>17384</v>
      </c>
      <c r="BW8" s="60">
        <v>16973</v>
      </c>
      <c r="BX8" s="60">
        <v>5206</v>
      </c>
      <c r="BY8" s="60">
        <v>2220</v>
      </c>
      <c r="BZ8" s="60">
        <v>3097</v>
      </c>
      <c r="CA8" s="58">
        <v>10906</v>
      </c>
      <c r="CB8" s="59" t="s">
        <v>113</v>
      </c>
      <c r="CC8" s="59" t="s">
        <v>113</v>
      </c>
      <c r="CD8" s="59" t="s">
        <v>113</v>
      </c>
      <c r="CE8" s="59" t="s">
        <v>113</v>
      </c>
      <c r="CF8" s="59" t="s">
        <v>113</v>
      </c>
      <c r="CG8" s="59" t="s">
        <v>113</v>
      </c>
      <c r="CH8" s="59" t="s">
        <v>113</v>
      </c>
      <c r="CI8" s="59" t="s">
        <v>113</v>
      </c>
      <c r="CJ8" s="59" t="s">
        <v>113</v>
      </c>
      <c r="CK8" s="59" t="s">
        <v>113</v>
      </c>
      <c r="CL8" s="56" t="s">
        <v>113</v>
      </c>
      <c r="CM8" s="58">
        <v>86971</v>
      </c>
      <c r="CN8" s="58">
        <v>0</v>
      </c>
      <c r="CO8" s="59" t="s">
        <v>113</v>
      </c>
      <c r="CP8" s="59" t="s">
        <v>113</v>
      </c>
      <c r="CQ8" s="59" t="s">
        <v>113</v>
      </c>
      <c r="CR8" s="59" t="s">
        <v>113</v>
      </c>
      <c r="CS8" s="59" t="s">
        <v>113</v>
      </c>
      <c r="CT8" s="59" t="s">
        <v>113</v>
      </c>
      <c r="CU8" s="59" t="s">
        <v>113</v>
      </c>
      <c r="CV8" s="59" t="s">
        <v>113</v>
      </c>
      <c r="CW8" s="59" t="s">
        <v>113</v>
      </c>
      <c r="CX8" s="59" t="s">
        <v>113</v>
      </c>
      <c r="CY8" s="56" t="s">
        <v>113</v>
      </c>
      <c r="CZ8" s="59">
        <v>1344.7</v>
      </c>
      <c r="DA8" s="59">
        <v>1215.9000000000001</v>
      </c>
      <c r="DB8" s="59">
        <v>1278.7</v>
      </c>
      <c r="DC8" s="59">
        <v>0</v>
      </c>
      <c r="DD8" s="59">
        <v>1823.7</v>
      </c>
      <c r="DE8" s="59">
        <v>135.30000000000001</v>
      </c>
      <c r="DF8" s="59">
        <v>108.2</v>
      </c>
      <c r="DG8" s="59">
        <v>117.1</v>
      </c>
      <c r="DH8" s="59">
        <v>145.19999999999999</v>
      </c>
      <c r="DI8" s="59">
        <v>219.9</v>
      </c>
      <c r="DJ8" s="56">
        <v>99.8</v>
      </c>
      <c r="DK8" s="59">
        <v>64.7</v>
      </c>
      <c r="DL8" s="59">
        <v>64.7</v>
      </c>
      <c r="DM8" s="59">
        <v>52.9</v>
      </c>
      <c r="DN8" s="59">
        <v>32.4</v>
      </c>
      <c r="DO8" s="59">
        <v>26.5</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荒巻 智裕</cp:lastModifiedBy>
  <dcterms:created xsi:type="dcterms:W3CDTF">2022-12-09T03:24:05Z</dcterms:created>
  <dcterms:modified xsi:type="dcterms:W3CDTF">2023-02-15T04:52:27Z</dcterms:modified>
  <cp:category/>
</cp:coreProperties>
</file>